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180" windowHeight="13140"/>
  </bookViews>
  <sheets>
    <sheet name="预算目录" sheetId="3" r:id="rId1"/>
    <sheet name="预算总表" sheetId="4" r:id="rId2"/>
    <sheet name="企业养老收支表" sheetId="5" r:id="rId3"/>
    <sheet name="机关事业养老收支表" sheetId="6" r:id="rId4"/>
    <sheet name="城乡居民基本养老保险" sheetId="7" r:id="rId5"/>
    <sheet name="医疗收支表" sheetId="8" r:id="rId6"/>
    <sheet name="城乡居民基本医疗" sheetId="9" r:id="rId7"/>
    <sheet name="新型农村合作医疗" sheetId="10" r:id="rId8"/>
    <sheet name="城镇居民基本医疗" sheetId="11" r:id="rId9"/>
    <sheet name="工伤收支表" sheetId="12" r:id="rId10"/>
    <sheet name="失业收支表" sheetId="13" r:id="rId11"/>
    <sheet name="生育收支表" sheetId="14" r:id="rId12"/>
    <sheet name="基本养老基础资料表" sheetId="15" r:id="rId13"/>
    <sheet name="基本医疗基础资料表" sheetId="16" r:id="rId14"/>
    <sheet name="失业工伤生育基础资料表" sheetId="17" r:id="rId15"/>
  </sheets>
  <calcPr calcId="125725"/>
</workbook>
</file>

<file path=xl/calcChain.xml><?xml version="1.0" encoding="utf-8"?>
<calcChain xmlns="http://schemas.openxmlformats.org/spreadsheetml/2006/main">
  <c r="B6" i="4"/>
  <c r="C6"/>
  <c r="D6"/>
  <c r="E7"/>
  <c r="E6" s="1"/>
  <c r="E9"/>
  <c r="B12"/>
  <c r="C12"/>
  <c r="D12"/>
  <c r="E13"/>
  <c r="E12" s="1"/>
  <c r="B16"/>
  <c r="C16"/>
  <c r="D16"/>
  <c r="E17"/>
  <c r="B9" i="7"/>
  <c r="C9"/>
  <c r="B14"/>
  <c r="C14"/>
  <c r="E14"/>
  <c r="F14"/>
  <c r="B17"/>
  <c r="C17"/>
  <c r="E17"/>
  <c r="F17"/>
  <c r="E18"/>
  <c r="F18"/>
  <c r="C19"/>
  <c r="E19"/>
  <c r="F19"/>
  <c r="B6" i="10"/>
  <c r="C6"/>
  <c r="E6"/>
  <c r="F6"/>
  <c r="B7"/>
  <c r="C7"/>
  <c r="B9"/>
  <c r="C9"/>
  <c r="F9"/>
  <c r="B10"/>
  <c r="C10"/>
  <c r="B13"/>
  <c r="C13"/>
  <c r="E13"/>
  <c r="F13"/>
  <c r="B16"/>
  <c r="C16"/>
  <c r="E16"/>
  <c r="F16"/>
  <c r="E17"/>
  <c r="F17"/>
  <c r="E18"/>
  <c r="F18"/>
  <c r="G15" i="16"/>
  <c r="H15"/>
  <c r="E16" i="4" l="1"/>
</calcChain>
</file>

<file path=xl/sharedStrings.xml><?xml version="1.0" encoding="utf-8"?>
<sst xmlns="http://schemas.openxmlformats.org/spreadsheetml/2006/main" count="751" uniqueCount="263">
  <si>
    <t>目      录</t>
  </si>
  <si>
    <t>一、社会保险基金预算总表...............................................................</t>
  </si>
  <si>
    <t>社预01表</t>
  </si>
  <si>
    <t>二、企业职工基本养老保险基金预算表...........................................................</t>
  </si>
  <si>
    <t>社预02表</t>
  </si>
  <si>
    <t>三、机关事业单位基本养老保险基金预算表...........................................................</t>
  </si>
  <si>
    <t>社预03表</t>
  </si>
  <si>
    <t>四、城乡居民基本养老保险基金预算表.....................................................</t>
  </si>
  <si>
    <t>社预04表</t>
  </si>
  <si>
    <t>五、城镇职工基本医疗保险基金预算表...........................................................</t>
  </si>
  <si>
    <t>社预05表</t>
  </si>
  <si>
    <t>六、城乡居民基本医疗保险基金预算表.....................................................</t>
  </si>
  <si>
    <t>社预06表</t>
  </si>
  <si>
    <t>七、新型农村合作医疗基金预算表.....................................................</t>
  </si>
  <si>
    <t>社预07表</t>
  </si>
  <si>
    <t>八、城镇居民基本医疗保险基金预算表.....................................................</t>
  </si>
  <si>
    <t>社预08表</t>
  </si>
  <si>
    <t>九、工伤保险基金预算表.................................................</t>
  </si>
  <si>
    <t>社预09表</t>
  </si>
  <si>
    <t>十、失业保险基金预算表.......................................................</t>
  </si>
  <si>
    <t>社预10表</t>
  </si>
  <si>
    <t>十一、生育保险基金预算表...................................................</t>
  </si>
  <si>
    <t>社预11表</t>
  </si>
  <si>
    <t>十二、基本养老保险基础资料表.....................................................</t>
  </si>
  <si>
    <t>社预附01表</t>
  </si>
  <si>
    <t>十三、基本医疗保险基础资料表.....................................................</t>
  </si>
  <si>
    <t>社预附02表</t>
  </si>
  <si>
    <t>十四、失业保险、工伤保险、生育保险基础资料表.....................................................</t>
  </si>
  <si>
    <t>社预附03表</t>
  </si>
  <si>
    <t>二○一六年社会保险基金预算总表</t>
  </si>
  <si>
    <t xml:space="preserve">社预01表    </t>
  </si>
  <si>
    <t>辽宁省抚顺市清原县</t>
  </si>
  <si>
    <t>单位：</t>
  </si>
  <si>
    <t>元</t>
  </si>
  <si>
    <t>项        目</t>
  </si>
  <si>
    <t>合计</t>
  </si>
  <si>
    <t xml:space="preserve">企业职工基本养老保险基金
</t>
  </si>
  <si>
    <t>机关事业单位基本养老保险基金</t>
  </si>
  <si>
    <t>城乡居民基本养老保险基金</t>
  </si>
  <si>
    <t>城镇职工基本医疗保险基金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</si>
  <si>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</si>
  <si>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</si>
  <si>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</si>
  <si>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</si>
  <si>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</si>
  <si>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 其中： 1、保险费收入</t>
  </si>
  <si>
    <t xml:space="preserve">           2、投资收益</t>
  </si>
  <si>
    <t xml:space="preserve">           3、财政补贴收入</t>
  </si>
  <si>
    <t xml:space="preserve">           4、其他收入</t>
  </si>
  <si>
    <t xml:space="preserve">           5、转移收入</t>
  </si>
  <si>
    <t>二、支出</t>
  </si>
  <si>
    <t xml:space="preserve">    其中： 1、社会保险待遇支出</t>
  </si>
  <si>
    <t xml:space="preserve">           2、其他支出</t>
  </si>
  <si>
    <t xml:space="preserve">           3、转移支出</t>
  </si>
  <si>
    <t>三、本年收支结余</t>
  </si>
  <si>
    <t>四、年末滚存结余</t>
  </si>
  <si>
    <t>第 1 页</t>
  </si>
  <si>
    <t>二○一六年企业职工基本养老保险基金预算表</t>
  </si>
  <si>
    <t xml:space="preserve">社预02表    </t>
  </si>
  <si>
    <t>项         目</t>
  </si>
  <si>
    <t>2015年执行数</t>
  </si>
  <si>
    <t>2016年预算数</t>
  </si>
  <si>
    <t>项       目</t>
  </si>
  <si>
    <t>一、基本养老保险费收入</t>
  </si>
  <si>
    <t>一、基本养老金支出</t>
  </si>
  <si>
    <t>二、投资收益</t>
  </si>
  <si>
    <t>二、医疗补助金支出</t>
  </si>
  <si>
    <t>三、财政补贴收入</t>
  </si>
  <si>
    <t>三、丧葬抚恤补助支出</t>
  </si>
  <si>
    <t xml:space="preserve">    其中：本级财政补助</t>
  </si>
  <si>
    <t>×</t>
  </si>
  <si>
    <t>四、其他收入</t>
  </si>
  <si>
    <t>四、其他支出</t>
  </si>
  <si>
    <t>五、转移收入</t>
  </si>
  <si>
    <t>五、转移支出</t>
  </si>
  <si>
    <t>六、本年收入小计</t>
  </si>
  <si>
    <t>六、本年支出小计</t>
  </si>
  <si>
    <t>七、上级补助收入</t>
  </si>
  <si>
    <t>七、补助下级支出</t>
  </si>
  <si>
    <t>八、下级上解收入</t>
  </si>
  <si>
    <t>八、上解上级支出</t>
  </si>
  <si>
    <t>九、本年收入合计</t>
  </si>
  <si>
    <t>九、本年支出合计</t>
  </si>
  <si>
    <t>十、本年收支结余</t>
  </si>
  <si>
    <t>十、上年结余</t>
  </si>
  <si>
    <t>十一、年末滚存结余</t>
  </si>
  <si>
    <t>总        计</t>
  </si>
  <si>
    <t>第 2 页</t>
  </si>
  <si>
    <t>二○一六年机关事业单位基本养老保险基金预算表</t>
  </si>
  <si>
    <t xml:space="preserve">社预03表    </t>
  </si>
  <si>
    <t>二、其他支出</t>
  </si>
  <si>
    <t>三、转移支出</t>
  </si>
  <si>
    <t>四、本年支出小计</t>
  </si>
  <si>
    <t>五、补助下级支出</t>
  </si>
  <si>
    <t>六、上解上级支出</t>
  </si>
  <si>
    <t>七、本年支出合计</t>
  </si>
  <si>
    <t>八、本年收支结余</t>
  </si>
  <si>
    <t>九、年末滚存结余</t>
  </si>
  <si>
    <t>第 3 页</t>
  </si>
  <si>
    <t>二○一六年城乡居民基本养老保险基金预算表</t>
  </si>
  <si>
    <t xml:space="preserve">社预04表    </t>
  </si>
  <si>
    <t>项          目</t>
  </si>
  <si>
    <t>一、个人缴费收入</t>
  </si>
  <si>
    <t>一、基础养老金支出</t>
  </si>
  <si>
    <t>二、集体补助收入</t>
  </si>
  <si>
    <t>二、个人账户养老金支出</t>
  </si>
  <si>
    <t>三、投资收益</t>
  </si>
  <si>
    <t>四、政府补贴收入</t>
  </si>
  <si>
    <t xml:space="preserve">    其中：对基础养老金的补贴收入</t>
  </si>
  <si>
    <t xml:space="preserve">          对个人缴费的补贴收入</t>
  </si>
  <si>
    <t>五、其他收入</t>
  </si>
  <si>
    <t>六、转移收入</t>
  </si>
  <si>
    <t>七、本年收入小计</t>
  </si>
  <si>
    <t>八、上级补助收入</t>
  </si>
  <si>
    <t>九、下级上解收入</t>
  </si>
  <si>
    <t>十、本年收入合计</t>
  </si>
  <si>
    <t>十一、上年结余</t>
  </si>
  <si>
    <t>第4页</t>
  </si>
  <si>
    <t>二○一六年城镇职工基本医疗保险基金预算表</t>
  </si>
  <si>
    <t xml:space="preserve">社预05表    </t>
  </si>
  <si>
    <t>小计</t>
  </si>
  <si>
    <t>基本医疗保险统筹基金</t>
  </si>
  <si>
    <t>医疗保险个人账户基金</t>
  </si>
  <si>
    <t>单建统筹基金</t>
  </si>
  <si>
    <t>一、基本医疗保险费收入</t>
  </si>
  <si>
    <t>二、利息收入</t>
  </si>
  <si>
    <t>一、基本医疗保险待遇支出</t>
  </si>
  <si>
    <t>其中：1.住院支出</t>
  </si>
  <si>
    <t>　　　2.门诊支出</t>
  </si>
  <si>
    <t>总         计</t>
  </si>
  <si>
    <t>第 5 页</t>
  </si>
  <si>
    <t>二○一六年城乡居民基本医疗保险基金预算表</t>
  </si>
  <si>
    <t xml:space="preserve">社预06表    </t>
  </si>
  <si>
    <t>一、缴费收入</t>
  </si>
  <si>
    <t>其中：城乡医疗救助资助收入</t>
  </si>
  <si>
    <t>三、政府资助收入</t>
  </si>
  <si>
    <t>二、购买大病保险支出</t>
  </si>
  <si>
    <t>　　其中：政府按规定标准和参保人数资助收入</t>
  </si>
  <si>
    <t>三、其他支出</t>
  </si>
  <si>
    <t>四、转移支出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</si>
  <si>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</si>
  <si>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</si>
  <si>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</si>
  <si>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</si>
  <si>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</si>
  <si>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</si>
  <si>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第 6 页</t>
  </si>
  <si>
    <t>二○一六年新型农村合作医疗基金预算表</t>
  </si>
  <si>
    <t xml:space="preserve">社预07表    </t>
  </si>
  <si>
    <t xml:space="preserve">    1.统筹基金支出</t>
  </si>
  <si>
    <t xml:space="preserve">    2.家庭账户基金支出</t>
  </si>
  <si>
    <t>　　其中：政府按规定标准和参合人数资助收入</t>
  </si>
  <si>
    <t>第 7 页</t>
  </si>
  <si>
    <t>二○一六年城镇居民基本医疗保险基金预算表</t>
  </si>
  <si>
    <t xml:space="preserve">社预08表    </t>
  </si>
  <si>
    <t xml:space="preserve">    1.住院支出</t>
  </si>
  <si>
    <t xml:space="preserve">    2.门诊支出</t>
  </si>
  <si>
    <t>第 8 页</t>
  </si>
  <si>
    <t>二○一六年工伤保险基金预算表</t>
  </si>
  <si>
    <t xml:space="preserve">社预09表    </t>
  </si>
  <si>
    <t>一、工伤保险费收入</t>
  </si>
  <si>
    <t>一、工伤保险待遇支出</t>
  </si>
  <si>
    <t>　　其中：医疗待遇支出</t>
  </si>
  <si>
    <t>二、劳动能力鉴定支出</t>
  </si>
  <si>
    <t>三、工伤预防费用支出</t>
  </si>
  <si>
    <t>第 9 页</t>
  </si>
  <si>
    <t>二○一六年失业保险基金预算表</t>
  </si>
  <si>
    <t xml:space="preserve">社预10表    </t>
  </si>
  <si>
    <t>项           目</t>
  </si>
  <si>
    <t>一、失业保险费收入</t>
  </si>
  <si>
    <t>一、失业保险金支出</t>
  </si>
  <si>
    <t>四、职业培训补贴支出</t>
  </si>
  <si>
    <t>五、职业介绍补贴支出</t>
  </si>
  <si>
    <t>六、稳定岗位补贴支出</t>
  </si>
  <si>
    <t>七、其他费用支出</t>
  </si>
  <si>
    <t>八、其他支出</t>
  </si>
  <si>
    <t>九、转移支出</t>
  </si>
  <si>
    <t>十、本年支出小计</t>
  </si>
  <si>
    <t>十一、补助下级支出</t>
  </si>
  <si>
    <t>十二、上解上级支出</t>
  </si>
  <si>
    <t>十三、本年支出合计</t>
  </si>
  <si>
    <t>十四、本年收支结余</t>
  </si>
  <si>
    <t>十五、年末滚存结余</t>
  </si>
  <si>
    <t>第 10 页</t>
  </si>
  <si>
    <t>二○一六年生育保险基金预算表</t>
  </si>
  <si>
    <t xml:space="preserve">社预11表    </t>
  </si>
  <si>
    <t>一、生育保险费收入</t>
  </si>
  <si>
    <t>一、生育医疗费用支出</t>
  </si>
  <si>
    <t>二、生育津贴支出</t>
  </si>
  <si>
    <t>第 11 页</t>
  </si>
  <si>
    <t>二○一六年基本养老保险基础资料表</t>
  </si>
  <si>
    <t>项      目</t>
  </si>
  <si>
    <t>单位</t>
  </si>
  <si>
    <t>项               目</t>
  </si>
  <si>
    <t>一、企业职工基本养老保险</t>
  </si>
  <si>
    <t>　  3、缴费基数总额</t>
  </si>
  <si>
    <t>（一）参保人数</t>
  </si>
  <si>
    <t>人</t>
  </si>
  <si>
    <t>（六）统筹地区社会平均工资</t>
  </si>
  <si>
    <t>元/年</t>
  </si>
  <si>
    <t>　  1、在职职工</t>
  </si>
  <si>
    <t>二、机关事业单位基本养老保险</t>
  </si>
  <si>
    <t>　　2、离退休人员</t>
  </si>
  <si>
    <t xml:space="preserve"> (一)参保人数</t>
  </si>
  <si>
    <t>　　    （1）离休人员</t>
  </si>
  <si>
    <t>　  1.在职职工</t>
  </si>
  <si>
    <t>　　    （2）退休、退职人员</t>
  </si>
  <si>
    <t>　　2.退休、退职人员</t>
  </si>
  <si>
    <t>（二）实际缴费人数</t>
  </si>
  <si>
    <t xml:space="preserve"> (二)实际缴费人数</t>
  </si>
  <si>
    <t>（三）缴费基数总额</t>
  </si>
  <si>
    <t xml:space="preserve"> (三)缴费基数总额</t>
  </si>
  <si>
    <t>　　1、单位</t>
  </si>
  <si>
    <t>　　1.单位</t>
  </si>
  <si>
    <t>　　2、个人</t>
  </si>
  <si>
    <t>　　2.个人</t>
  </si>
  <si>
    <t>（四）缴费率</t>
  </si>
  <si>
    <t>%</t>
  </si>
  <si>
    <t xml:space="preserve"> (四)缴费率</t>
  </si>
  <si>
    <t>（五）以个人身份参保情况</t>
  </si>
  <si>
    <t>三、城乡居民社会养老保险</t>
  </si>
  <si>
    <t>　  1、参保人数</t>
  </si>
  <si>
    <t>（一）16－59周岁参保缴费人数</t>
  </si>
  <si>
    <t>　  2、实际缴费人数</t>
  </si>
  <si>
    <t>（二）养老金领取人员</t>
  </si>
  <si>
    <t>第 12 页</t>
  </si>
  <si>
    <t>二○一六年基本医疗保险基础资料表</t>
  </si>
  <si>
    <t>项            目</t>
  </si>
  <si>
    <t>一、城镇职工基本医疗保险</t>
  </si>
  <si>
    <t>三、城镇居民基本医疗保险</t>
  </si>
  <si>
    <t xml:space="preserve">  (一)参保人数</t>
  </si>
  <si>
    <t xml:space="preserve">  (一)参保缴费年末人数</t>
  </si>
  <si>
    <t xml:space="preserve">      其中：在职职工</t>
  </si>
  <si>
    <t xml:space="preserve">  (二)缴费标准</t>
  </si>
  <si>
    <t>元/年.人</t>
  </si>
  <si>
    <t xml:space="preserve">            退休人员</t>
  </si>
  <si>
    <t xml:space="preserve">      其中：个人缴费标准</t>
  </si>
  <si>
    <t xml:space="preserve">  (二)缴费基数总额</t>
  </si>
  <si>
    <t xml:space="preserve">            财政补贴标准</t>
  </si>
  <si>
    <t xml:space="preserve">  (三)本年补缴以前年度欠费</t>
  </si>
  <si>
    <t xml:space="preserve">  (三)购买大病保险情况</t>
  </si>
  <si>
    <t xml:space="preserve">  (四)本年预缴以后年度基本医疗保险费</t>
  </si>
  <si>
    <t xml:space="preserve">    1、覆盖人数</t>
  </si>
  <si>
    <t xml:space="preserve">  (五)一次性补缴以前年度基本医疗保险费</t>
  </si>
  <si>
    <t xml:space="preserve">    2、人均支出标准</t>
  </si>
  <si>
    <t>元/年·人</t>
  </si>
  <si>
    <t>二、城乡居民基本医疗保险</t>
  </si>
  <si>
    <t>四、新型农村合作医疗</t>
  </si>
  <si>
    <t>第 13 页</t>
  </si>
  <si>
    <t>二○一六年失业保险、工伤保险、生育保险基础资料表</t>
  </si>
  <si>
    <t>项目</t>
  </si>
  <si>
    <t>一、失业保险</t>
  </si>
  <si>
    <t xml:space="preserve">  (三)享受工伤保险待遇全年累计人数</t>
  </si>
  <si>
    <t>三、生育保险</t>
  </si>
  <si>
    <t xml:space="preserve">  (三)领取失业保险金人数</t>
  </si>
  <si>
    <t xml:space="preserve">  (四)代缴医疗保险人月数</t>
  </si>
  <si>
    <t>人月</t>
  </si>
  <si>
    <t xml:space="preserve">  (五)享受稳定岗位补贴企业参加失业保险人数</t>
  </si>
  <si>
    <t xml:space="preserve">  (三)享受生育医疗费报销人次数</t>
  </si>
  <si>
    <t>人次</t>
  </si>
  <si>
    <t>二、工伤保险</t>
  </si>
  <si>
    <t xml:space="preserve">  (四)享受生育津贴人次数</t>
  </si>
  <si>
    <t>第 14页</t>
  </si>
</sst>
</file>

<file path=xl/styles.xml><?xml version="1.0" encoding="utf-8"?>
<styleSheet xmlns="http://schemas.openxmlformats.org/spreadsheetml/2006/main">
  <numFmts count="4">
    <numFmt numFmtId="176" formatCode="#,##0.00_ ;\-#,##0.00;;"/>
    <numFmt numFmtId="177" formatCode="#,##0_ ;\-#,##0;;"/>
    <numFmt numFmtId="178" formatCode="#,##0.00_);[Red]\(#,##0.00\)"/>
    <numFmt numFmtId="179" formatCode="#,##0.00_ ;\-#,##0.00"/>
  </numFmts>
  <fonts count="14">
    <font>
      <sz val="10"/>
      <name val="宋体"/>
      <charset val="134"/>
    </font>
    <font>
      <sz val="15"/>
      <color indexed="8"/>
      <name val="宋体"/>
      <charset val="134"/>
    </font>
    <font>
      <sz val="29"/>
      <color indexed="8"/>
      <name val="宋体"/>
      <charset val="134"/>
    </font>
    <font>
      <sz val="12"/>
      <color indexed="8"/>
      <name val="宋体"/>
      <charset val="134"/>
    </font>
    <font>
      <b/>
      <sz val="27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4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17"/>
      <color indexed="8"/>
      <name val="华文中宋"/>
      <charset val="134"/>
    </font>
    <font>
      <sz val="12"/>
      <color indexed="8"/>
      <name val="Arial Narrow"/>
      <family val="2"/>
      <charset val="134"/>
    </font>
    <font>
      <sz val="18"/>
      <color indexed="8"/>
      <name val="华文中宋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3" borderId="0" xfId="0" applyNumberFormat="1" applyFont="1" applyFill="1" applyBorder="1" applyAlignment="1" applyProtection="1">
      <alignment vertical="center"/>
    </xf>
    <xf numFmtId="0" fontId="3" fillId="3" borderId="2" xfId="0" applyNumberFormat="1" applyFont="1" applyFill="1" applyBorder="1" applyAlignment="1" applyProtection="1">
      <alignment vertical="center"/>
    </xf>
    <xf numFmtId="0" fontId="3" fillId="3" borderId="2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76" fontId="3" fillId="0" borderId="5" xfId="0" applyNumberFormat="1" applyFont="1" applyFill="1" applyBorder="1" applyAlignment="1" applyProtection="1">
      <alignment horizontal="right" vertical="center"/>
    </xf>
    <xf numFmtId="0" fontId="3" fillId="3" borderId="5" xfId="0" applyNumberFormat="1" applyFont="1" applyFill="1" applyBorder="1" applyAlignment="1" applyProtection="1">
      <alignment vertical="center" wrapText="1"/>
    </xf>
    <xf numFmtId="0" fontId="3" fillId="3" borderId="5" xfId="0" applyNumberFormat="1" applyFont="1" applyFill="1" applyBorder="1" applyAlignment="1" applyProtection="1">
      <alignment horizontal="center" vertical="center"/>
    </xf>
    <xf numFmtId="177" fontId="3" fillId="0" borderId="5" xfId="0" applyNumberFormat="1" applyFont="1" applyFill="1" applyBorder="1" applyAlignment="1" applyProtection="1">
      <alignment horizontal="right" vertical="center"/>
    </xf>
    <xf numFmtId="177" fontId="3" fillId="0" borderId="6" xfId="0" applyNumberFormat="1" applyFont="1" applyFill="1" applyBorder="1" applyAlignment="1" applyProtection="1">
      <alignment horizontal="right" vertical="center"/>
    </xf>
    <xf numFmtId="0" fontId="3" fillId="3" borderId="7" xfId="0" applyNumberFormat="1" applyFont="1" applyFill="1" applyBorder="1" applyAlignment="1" applyProtection="1">
      <alignment horizontal="left" vertical="center"/>
    </xf>
    <xf numFmtId="0" fontId="3" fillId="3" borderId="7" xfId="0" applyNumberFormat="1" applyFont="1" applyFill="1" applyBorder="1" applyAlignment="1" applyProtection="1">
      <alignment horizontal="center" vertical="center"/>
    </xf>
    <xf numFmtId="177" fontId="3" fillId="0" borderId="7" xfId="0" applyNumberFormat="1" applyFont="1" applyFill="1" applyBorder="1" applyAlignment="1" applyProtection="1">
      <alignment horizontal="right" vertical="center"/>
    </xf>
    <xf numFmtId="177" fontId="3" fillId="3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3" borderId="0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vertical="center" wrapText="1"/>
    </xf>
    <xf numFmtId="177" fontId="3" fillId="2" borderId="1" xfId="0" applyNumberFormat="1" applyFont="1" applyFill="1" applyBorder="1" applyAlignment="1" applyProtection="1">
      <alignment horizontal="right" vertical="center"/>
    </xf>
    <xf numFmtId="177" fontId="3" fillId="3" borderId="1" xfId="0" applyNumberFormat="1" applyFont="1" applyFill="1" applyBorder="1" applyAlignment="1" applyProtection="1">
      <alignment horizontal="right" vertical="center"/>
    </xf>
    <xf numFmtId="176" fontId="3" fillId="2" borderId="1" xfId="0" applyNumberFormat="1" applyFont="1" applyFill="1" applyBorder="1" applyAlignment="1" applyProtection="1">
      <alignment horizontal="right" vertical="center"/>
    </xf>
    <xf numFmtId="176" fontId="3" fillId="3" borderId="1" xfId="0" applyNumberFormat="1" applyFont="1" applyFill="1" applyBorder="1" applyAlignment="1" applyProtection="1">
      <alignment horizontal="right" vertical="center"/>
    </xf>
    <xf numFmtId="0" fontId="3" fillId="3" borderId="5" xfId="0" applyNumberFormat="1" applyFont="1" applyFill="1" applyBorder="1" applyAlignment="1" applyProtection="1">
      <alignment vertical="center"/>
    </xf>
    <xf numFmtId="0" fontId="5" fillId="3" borderId="8" xfId="0" applyNumberFormat="1" applyFont="1" applyFill="1" applyBorder="1" applyAlignment="1" applyProtection="1">
      <alignment vertical="center" wrapText="1"/>
    </xf>
    <xf numFmtId="0" fontId="5" fillId="3" borderId="9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right" vertical="center"/>
    </xf>
    <xf numFmtId="0" fontId="5" fillId="3" borderId="9" xfId="0" applyNumberFormat="1" applyFont="1" applyFill="1" applyBorder="1" applyAlignment="1" applyProtection="1">
      <alignment vertical="center"/>
    </xf>
    <xf numFmtId="176" fontId="3" fillId="0" borderId="11" xfId="0" applyNumberFormat="1" applyFont="1" applyFill="1" applyBorder="1" applyAlignment="1" applyProtection="1">
      <alignment horizontal="right" vertical="center"/>
    </xf>
    <xf numFmtId="0" fontId="5" fillId="3" borderId="8" xfId="0" applyNumberFormat="1" applyFont="1" applyFill="1" applyBorder="1" applyAlignment="1" applyProtection="1">
      <alignment horizontal="center" vertical="center"/>
    </xf>
    <xf numFmtId="0" fontId="5" fillId="3" borderId="12" xfId="0" applyNumberFormat="1" applyFont="1" applyFill="1" applyBorder="1" applyAlignment="1" applyProtection="1">
      <alignment horizontal="center" vertical="center"/>
    </xf>
    <xf numFmtId="177" fontId="3" fillId="0" borderId="10" xfId="0" applyNumberFormat="1" applyFont="1" applyFill="1" applyBorder="1" applyAlignment="1" applyProtection="1">
      <alignment horizontal="right" vertical="center"/>
    </xf>
    <xf numFmtId="0" fontId="5" fillId="3" borderId="8" xfId="0" applyNumberFormat="1" applyFont="1" applyFill="1" applyBorder="1" applyAlignment="1" applyProtection="1">
      <alignment vertical="center"/>
    </xf>
    <xf numFmtId="176" fontId="3" fillId="2" borderId="5" xfId="0" applyNumberFormat="1" applyFont="1" applyFill="1" applyBorder="1" applyAlignment="1" applyProtection="1">
      <alignment horizontal="right" vertical="center"/>
    </xf>
    <xf numFmtId="176" fontId="3" fillId="2" borderId="11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5" fillId="3" borderId="0" xfId="0" applyNumberFormat="1" applyFont="1" applyFill="1" applyBorder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vertical="center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left" vertical="center"/>
    </xf>
    <xf numFmtId="177" fontId="3" fillId="3" borderId="5" xfId="0" applyNumberFormat="1" applyFont="1" applyFill="1" applyBorder="1" applyAlignment="1" applyProtection="1">
      <alignment horizontal="right" vertical="center"/>
    </xf>
    <xf numFmtId="0" fontId="3" fillId="0" borderId="13" xfId="0" applyNumberFormat="1" applyFont="1" applyFill="1" applyBorder="1" applyAlignment="1" applyProtection="1">
      <alignment vertical="center"/>
    </xf>
    <xf numFmtId="0" fontId="3" fillId="0" borderId="13" xfId="0" applyNumberFormat="1" applyFont="1" applyFill="1" applyBorder="1" applyAlignment="1" applyProtection="1">
      <alignment horizontal="right" vertical="center"/>
    </xf>
    <xf numFmtId="0" fontId="3" fillId="3" borderId="0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center"/>
    </xf>
    <xf numFmtId="0" fontId="3" fillId="3" borderId="3" xfId="0" applyNumberFormat="1" applyFont="1" applyFill="1" applyBorder="1" applyAlignment="1" applyProtection="1">
      <alignment vertical="center"/>
    </xf>
    <xf numFmtId="176" fontId="3" fillId="2" borderId="3" xfId="0" applyNumberFormat="1" applyFont="1" applyFill="1" applyBorder="1" applyAlignment="1" applyProtection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0" fontId="7" fillId="3" borderId="0" xfId="0" applyNumberFormat="1" applyFont="1" applyFill="1" applyBorder="1" applyAlignment="1" applyProtection="1">
      <alignment vertical="center"/>
    </xf>
    <xf numFmtId="0" fontId="3" fillId="3" borderId="11" xfId="0" applyNumberFormat="1" applyFont="1" applyFill="1" applyBorder="1" applyAlignment="1" applyProtection="1">
      <alignment horizontal="center" vertical="center"/>
    </xf>
    <xf numFmtId="0" fontId="3" fillId="3" borderId="14" xfId="0" applyNumberFormat="1" applyFont="1" applyFill="1" applyBorder="1" applyAlignment="1" applyProtection="1">
      <alignment vertical="center"/>
    </xf>
    <xf numFmtId="0" fontId="3" fillId="3" borderId="15" xfId="0" applyNumberFormat="1" applyFont="1" applyFill="1" applyBorder="1" applyAlignment="1" applyProtection="1">
      <alignment horizontal="center" vertical="center"/>
    </xf>
    <xf numFmtId="0" fontId="3" fillId="3" borderId="16" xfId="0" applyNumberFormat="1" applyFont="1" applyFill="1" applyBorder="1" applyAlignment="1" applyProtection="1">
      <alignment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5" fillId="3" borderId="17" xfId="0" applyNumberFormat="1" applyFont="1" applyFill="1" applyBorder="1" applyAlignment="1" applyProtection="1">
      <alignment horizontal="center" vertical="center"/>
    </xf>
    <xf numFmtId="0" fontId="8" fillId="3" borderId="0" xfId="0" applyNumberFormat="1" applyFont="1" applyFill="1" applyBorder="1" applyAlignment="1" applyProtection="1">
      <alignment horizontal="center" vertical="center"/>
    </xf>
    <xf numFmtId="0" fontId="3" fillId="3" borderId="18" xfId="0" applyNumberFormat="1" applyFont="1" applyFill="1" applyBorder="1" applyAlignment="1" applyProtection="1">
      <alignment vertical="center"/>
    </xf>
    <xf numFmtId="0" fontId="3" fillId="3" borderId="7" xfId="0" applyNumberFormat="1" applyFont="1" applyFill="1" applyBorder="1" applyAlignment="1" applyProtection="1">
      <alignment vertical="center"/>
    </xf>
    <xf numFmtId="0" fontId="3" fillId="3" borderId="4" xfId="0" applyNumberFormat="1" applyFont="1" applyFill="1" applyBorder="1" applyAlignment="1" applyProtection="1">
      <alignment vertical="center"/>
    </xf>
    <xf numFmtId="0" fontId="3" fillId="3" borderId="1" xfId="0" applyNumberFormat="1" applyFont="1" applyFill="1" applyBorder="1" applyAlignment="1" applyProtection="1">
      <alignment horizontal="right" vertical="center"/>
    </xf>
    <xf numFmtId="176" fontId="3" fillId="3" borderId="1" xfId="0" applyNumberFormat="1" applyFont="1" applyFill="1" applyBorder="1" applyAlignment="1" applyProtection="1">
      <alignment horizontal="center" vertical="center"/>
    </xf>
    <xf numFmtId="178" fontId="0" fillId="0" borderId="1" xfId="0" applyNumberFormat="1" applyBorder="1" applyProtection="1"/>
    <xf numFmtId="0" fontId="3" fillId="3" borderId="4" xfId="0" applyNumberFormat="1" applyFont="1" applyFill="1" applyBorder="1" applyAlignment="1" applyProtection="1">
      <alignment horizontal="right" vertical="center"/>
    </xf>
    <xf numFmtId="178" fontId="0" fillId="0" borderId="8" xfId="0" applyNumberFormat="1" applyBorder="1"/>
    <xf numFmtId="0" fontId="3" fillId="3" borderId="19" xfId="0" applyNumberFormat="1" applyFont="1" applyFill="1" applyBorder="1" applyAlignment="1" applyProtection="1">
      <alignment vertical="center"/>
    </xf>
    <xf numFmtId="0" fontId="3" fillId="3" borderId="19" xfId="0" applyNumberFormat="1" applyFont="1" applyFill="1" applyBorder="1" applyAlignment="1" applyProtection="1">
      <alignment horizontal="center" vertical="center"/>
    </xf>
    <xf numFmtId="178" fontId="0" fillId="3" borderId="0" xfId="0" applyNumberFormat="1" applyFill="1"/>
    <xf numFmtId="0" fontId="0" fillId="3" borderId="0" xfId="0" applyNumberFormat="1" applyFont="1" applyFill="1" applyBorder="1" applyAlignment="1" applyProtection="1"/>
    <xf numFmtId="0" fontId="3" fillId="3" borderId="5" xfId="0" applyNumberFormat="1" applyFont="1" applyFill="1" applyBorder="1" applyAlignment="1" applyProtection="1">
      <alignment horizontal="left" vertical="center"/>
    </xf>
    <xf numFmtId="0" fontId="3" fillId="3" borderId="2" xfId="0" applyNumberFormat="1" applyFont="1" applyFill="1" applyBorder="1" applyAlignment="1" applyProtection="1">
      <alignment horizontal="right"/>
    </xf>
    <xf numFmtId="176" fontId="3" fillId="2" borderId="4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0" fontId="5" fillId="3" borderId="9" xfId="0" applyNumberFormat="1" applyFont="1" applyFill="1" applyBorder="1" applyAlignment="1" applyProtection="1">
      <alignment horizontal="left" vertical="center"/>
    </xf>
    <xf numFmtId="176" fontId="3" fillId="2" borderId="7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3" fillId="3" borderId="23" xfId="0" applyNumberFormat="1" applyFont="1" applyFill="1" applyBorder="1" applyAlignment="1" applyProtection="1">
      <alignment vertical="center"/>
    </xf>
    <xf numFmtId="0" fontId="3" fillId="3" borderId="23" xfId="0" applyNumberFormat="1" applyFont="1" applyFill="1" applyBorder="1" applyAlignment="1" applyProtection="1">
      <alignment horizontal="right" vertic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176" fontId="3" fillId="3" borderId="7" xfId="0" applyNumberFormat="1" applyFont="1" applyFill="1" applyBorder="1" applyAlignment="1" applyProtection="1">
      <alignment horizontal="right" vertical="center"/>
    </xf>
    <xf numFmtId="0" fontId="3" fillId="3" borderId="6" xfId="0" applyNumberFormat="1" applyFont="1" applyFill="1" applyBorder="1" applyAlignment="1" applyProtection="1">
      <alignment vertical="center"/>
    </xf>
    <xf numFmtId="176" fontId="3" fillId="3" borderId="4" xfId="0" applyNumberFormat="1" applyFont="1" applyFill="1" applyBorder="1" applyAlignment="1" applyProtection="1">
      <alignment horizontal="right" vertical="center"/>
    </xf>
    <xf numFmtId="176" fontId="3" fillId="3" borderId="5" xfId="0" applyNumberFormat="1" applyFont="1" applyFill="1" applyBorder="1" applyAlignment="1" applyProtection="1">
      <alignment horizontal="right" vertical="center"/>
    </xf>
    <xf numFmtId="176" fontId="3" fillId="3" borderId="10" xfId="0" applyNumberFormat="1" applyFont="1" applyFill="1" applyBorder="1" applyAlignment="1" applyProtection="1">
      <alignment horizontal="right" vertical="center"/>
    </xf>
    <xf numFmtId="176" fontId="3" fillId="2" borderId="6" xfId="0" applyNumberFormat="1" applyFont="1" applyFill="1" applyBorder="1" applyAlignment="1" applyProtection="1">
      <alignment horizontal="right" vertical="center"/>
    </xf>
    <xf numFmtId="176" fontId="3" fillId="2" borderId="8" xfId="0" applyNumberFormat="1" applyFont="1" applyFill="1" applyBorder="1" applyAlignment="1" applyProtection="1">
      <alignment horizontal="right" vertical="center"/>
    </xf>
    <xf numFmtId="0" fontId="3" fillId="3" borderId="9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>
      <alignment horizontal="center" vertical="center"/>
    </xf>
    <xf numFmtId="0" fontId="3" fillId="3" borderId="23" xfId="0" applyNumberFormat="1" applyFont="1" applyFill="1" applyBorder="1" applyAlignment="1" applyProtection="1">
      <alignment horizontal="left" vertical="center"/>
    </xf>
    <xf numFmtId="179" fontId="3" fillId="0" borderId="10" xfId="0" applyNumberFormat="1" applyFont="1" applyFill="1" applyBorder="1" applyAlignment="1" applyProtection="1">
      <alignment horizontal="right" vertical="center"/>
    </xf>
    <xf numFmtId="179" fontId="3" fillId="0" borderId="8" xfId="0" applyNumberFormat="1" applyFont="1" applyFill="1" applyBorder="1" applyAlignment="1" applyProtection="1">
      <alignment horizontal="right" vertical="center"/>
    </xf>
    <xf numFmtId="179" fontId="3" fillId="3" borderId="10" xfId="0" applyNumberFormat="1" applyFont="1" applyFill="1" applyBorder="1" applyAlignment="1" applyProtection="1">
      <alignment horizontal="center" vertical="center"/>
    </xf>
    <xf numFmtId="179" fontId="3" fillId="3" borderId="8" xfId="0" applyNumberFormat="1" applyFont="1" applyFill="1" applyBorder="1" applyAlignment="1" applyProtection="1">
      <alignment horizontal="center" vertical="center"/>
    </xf>
    <xf numFmtId="179" fontId="3" fillId="2" borderId="10" xfId="0" applyNumberFormat="1" applyFont="1" applyFill="1" applyBorder="1" applyAlignment="1" applyProtection="1">
      <alignment horizontal="right" vertical="center"/>
    </xf>
    <xf numFmtId="179" fontId="3" fillId="2" borderId="8" xfId="0" applyNumberFormat="1" applyFont="1" applyFill="1" applyBorder="1" applyAlignment="1" applyProtection="1">
      <alignment horizontal="right" vertical="center"/>
    </xf>
    <xf numFmtId="179" fontId="3" fillId="3" borderId="17" xfId="0" applyNumberFormat="1" applyFont="1" applyFill="1" applyBorder="1" applyAlignment="1" applyProtection="1">
      <alignment horizontal="center" vertical="center"/>
    </xf>
    <xf numFmtId="0" fontId="3" fillId="3" borderId="13" xfId="0" applyNumberFormat="1" applyFont="1" applyFill="1" applyBorder="1" applyAlignment="1" applyProtection="1">
      <alignment horizontal="right" vertical="center"/>
    </xf>
    <xf numFmtId="0" fontId="11" fillId="3" borderId="0" xfId="0" applyNumberFormat="1" applyFont="1" applyFill="1" applyBorder="1" applyAlignment="1" applyProtection="1">
      <alignment vertical="center"/>
    </xf>
    <xf numFmtId="0" fontId="11" fillId="3" borderId="2" xfId="0" applyNumberFormat="1" applyFont="1" applyFill="1" applyBorder="1" applyAlignment="1" applyProtection="1">
      <alignment vertical="center"/>
    </xf>
    <xf numFmtId="0" fontId="11" fillId="3" borderId="23" xfId="0" applyNumberFormat="1" applyFont="1" applyFill="1" applyBorder="1" applyAlignment="1" applyProtection="1">
      <alignment vertical="center"/>
    </xf>
    <xf numFmtId="0" fontId="0" fillId="3" borderId="23" xfId="0" applyNumberFormat="1" applyFont="1" applyFill="1" applyBorder="1" applyAlignment="1" applyProtection="1"/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24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vertical="center"/>
    </xf>
    <xf numFmtId="176" fontId="3" fillId="2" borderId="10" xfId="0" applyNumberFormat="1" applyFont="1" applyFill="1" applyBorder="1" applyAlignment="1" applyProtection="1">
      <alignment horizontal="right" vertical="center"/>
    </xf>
    <xf numFmtId="176" fontId="3" fillId="2" borderId="12" xfId="0" applyNumberFormat="1" applyFont="1" applyFill="1" applyBorder="1" applyAlignment="1" applyProtection="1">
      <alignment horizontal="right" vertical="center"/>
    </xf>
    <xf numFmtId="0" fontId="5" fillId="3" borderId="0" xfId="0" applyNumberFormat="1" applyFont="1" applyFill="1" applyBorder="1" applyAlignment="1" applyProtection="1"/>
    <xf numFmtId="0" fontId="12" fillId="3" borderId="0" xfId="0" applyNumberFormat="1" applyFont="1" applyFill="1" applyBorder="1" applyAlignment="1" applyProtection="1">
      <alignment horizontal="center" vertical="center"/>
    </xf>
    <xf numFmtId="0" fontId="6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NumberFormat="1" applyFont="1" applyFill="1" applyBorder="1" applyAlignment="1" applyProtection="1">
      <alignment horizontal="right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vertical="center"/>
    </xf>
    <xf numFmtId="0" fontId="0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/>
    </xf>
    <xf numFmtId="0" fontId="3" fillId="3" borderId="21" xfId="0" applyNumberFormat="1" applyFont="1" applyFill="1" applyBorder="1" applyAlignment="1" applyProtection="1">
      <alignment horizontal="center" vertical="center"/>
    </xf>
    <xf numFmtId="0" fontId="3" fillId="3" borderId="22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20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right" vertical="center"/>
    </xf>
    <xf numFmtId="0" fontId="2" fillId="3" borderId="0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808080"/>
      <rgbColor rgb="00FFFF00"/>
      <rgbColor rgb="0000FF80"/>
      <rgbColor rgb="00FFFF8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tabSelected="1" workbookViewId="0">
      <selection activeCell="B23" sqref="B23"/>
    </sheetView>
  </sheetViews>
  <sheetFormatPr defaultColWidth="9.140625" defaultRowHeight="14.25" customHeight="1"/>
  <cols>
    <col min="1" max="1" width="6.28515625" customWidth="1"/>
    <col min="2" max="2" width="80.140625" customWidth="1"/>
    <col min="3" max="3" width="9.140625" hidden="1" customWidth="1"/>
    <col min="4" max="4" width="13.7109375" customWidth="1"/>
    <col min="5" max="5" width="7.42578125" customWidth="1"/>
  </cols>
  <sheetData>
    <row r="1" spans="1:5" ht="22.5" customHeight="1">
      <c r="A1" s="117"/>
      <c r="B1" s="117"/>
      <c r="C1" s="117"/>
      <c r="D1" s="117"/>
      <c r="E1" s="117"/>
    </row>
    <row r="2" spans="1:5" ht="45" customHeight="1">
      <c r="A2" s="122" t="s">
        <v>0</v>
      </c>
      <c r="B2" s="122"/>
      <c r="C2" s="122"/>
      <c r="D2" s="122"/>
      <c r="E2" s="118"/>
    </row>
    <row r="3" spans="1:5" ht="26.25" customHeight="1">
      <c r="A3" s="119"/>
      <c r="B3" s="119"/>
      <c r="C3" s="119"/>
      <c r="D3" s="119"/>
      <c r="E3" s="119"/>
    </row>
    <row r="4" spans="1:5" ht="26.25" customHeight="1">
      <c r="A4" s="119"/>
      <c r="B4" s="123" t="s">
        <v>1</v>
      </c>
      <c r="C4" s="123"/>
      <c r="D4" s="21" t="s">
        <v>2</v>
      </c>
      <c r="E4" s="121"/>
    </row>
    <row r="5" spans="1:5" ht="26.25" customHeight="1">
      <c r="A5" s="119"/>
      <c r="B5" s="123" t="s">
        <v>3</v>
      </c>
      <c r="C5" s="123"/>
      <c r="D5" s="21" t="s">
        <v>4</v>
      </c>
      <c r="E5" s="121"/>
    </row>
    <row r="6" spans="1:5" ht="26.25" customHeight="1">
      <c r="A6" s="119"/>
      <c r="B6" s="123" t="s">
        <v>5</v>
      </c>
      <c r="C6" s="123"/>
      <c r="D6" s="21" t="s">
        <v>6</v>
      </c>
      <c r="E6" s="121"/>
    </row>
    <row r="7" spans="1:5" ht="26.25" customHeight="1">
      <c r="A7" s="119"/>
      <c r="B7" s="123" t="s">
        <v>7</v>
      </c>
      <c r="C7" s="123"/>
      <c r="D7" s="21" t="s">
        <v>8</v>
      </c>
      <c r="E7" s="121"/>
    </row>
    <row r="8" spans="1:5" ht="26.25" customHeight="1">
      <c r="A8" s="119"/>
      <c r="B8" s="123" t="s">
        <v>9</v>
      </c>
      <c r="C8" s="123"/>
      <c r="D8" s="21" t="s">
        <v>10</v>
      </c>
      <c r="E8" s="121"/>
    </row>
    <row r="9" spans="1:5" ht="26.25" customHeight="1">
      <c r="A9" s="119"/>
      <c r="B9" s="123" t="s">
        <v>11</v>
      </c>
      <c r="C9" s="123"/>
      <c r="D9" s="21" t="s">
        <v>12</v>
      </c>
      <c r="E9" s="121"/>
    </row>
    <row r="10" spans="1:5" ht="26.25" customHeight="1">
      <c r="A10" s="119"/>
      <c r="B10" s="123" t="s">
        <v>13</v>
      </c>
      <c r="C10" s="123"/>
      <c r="D10" s="21" t="s">
        <v>14</v>
      </c>
      <c r="E10" s="121"/>
    </row>
    <row r="11" spans="1:5" ht="26.25" customHeight="1">
      <c r="A11" s="119"/>
      <c r="B11" s="123" t="s">
        <v>15</v>
      </c>
      <c r="C11" s="123"/>
      <c r="D11" s="21" t="s">
        <v>16</v>
      </c>
      <c r="E11" s="121"/>
    </row>
    <row r="12" spans="1:5" ht="26.25" customHeight="1">
      <c r="A12" s="119"/>
      <c r="B12" s="123" t="s">
        <v>17</v>
      </c>
      <c r="C12" s="123"/>
      <c r="D12" s="21" t="s">
        <v>18</v>
      </c>
      <c r="E12" s="121"/>
    </row>
    <row r="13" spans="1:5" ht="26.25" customHeight="1">
      <c r="A13" s="119"/>
      <c r="B13" s="123" t="s">
        <v>19</v>
      </c>
      <c r="C13" s="123"/>
      <c r="D13" s="21" t="s">
        <v>20</v>
      </c>
      <c r="E13" s="121"/>
    </row>
    <row r="14" spans="1:5" ht="26.25" customHeight="1">
      <c r="A14" s="117"/>
      <c r="B14" s="123" t="s">
        <v>21</v>
      </c>
      <c r="C14" s="123"/>
      <c r="D14" s="21" t="s">
        <v>22</v>
      </c>
      <c r="E14" s="121"/>
    </row>
    <row r="15" spans="1:5" ht="26.25" customHeight="1">
      <c r="A15" s="117"/>
      <c r="B15" s="120" t="s">
        <v>23</v>
      </c>
      <c r="C15" s="120"/>
      <c r="D15" s="21" t="s">
        <v>24</v>
      </c>
      <c r="E15" s="121"/>
    </row>
    <row r="16" spans="1:5" ht="26.25" customHeight="1">
      <c r="A16" s="117"/>
      <c r="B16" s="120" t="s">
        <v>25</v>
      </c>
      <c r="C16" s="120"/>
      <c r="D16" s="21" t="s">
        <v>26</v>
      </c>
      <c r="E16" s="121"/>
    </row>
    <row r="17" spans="1:5" ht="26.25" customHeight="1">
      <c r="A17" s="117"/>
      <c r="B17" s="120" t="s">
        <v>27</v>
      </c>
      <c r="C17" s="120"/>
      <c r="D17" s="21" t="s">
        <v>28</v>
      </c>
      <c r="E17" s="121"/>
    </row>
  </sheetData>
  <mergeCells count="12">
    <mergeCell ref="B9:C9"/>
    <mergeCell ref="B10:C10"/>
    <mergeCell ref="B11:C11"/>
    <mergeCell ref="B12:C12"/>
    <mergeCell ref="B13:C13"/>
    <mergeCell ref="B14:C14"/>
    <mergeCell ref="A2:D2"/>
    <mergeCell ref="B4:C4"/>
    <mergeCell ref="B5:C5"/>
    <mergeCell ref="B6:C6"/>
    <mergeCell ref="B7:C7"/>
    <mergeCell ref="B8:C8"/>
  </mergeCells>
  <phoneticPr fontId="13" type="noConversion"/>
  <pageMargins left="0.75" right="0.75" top="0.98" bottom="0.98" header="0.51" footer="0.51"/>
  <pageSetup paperSize="9" scale="95" orientation="landscape" errors="blank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/>
  </sheetViews>
  <sheetFormatPr defaultColWidth="9.140625" defaultRowHeight="14.25" customHeight="1"/>
  <cols>
    <col min="1" max="1" width="26.7109375" customWidth="1"/>
    <col min="2" max="3" width="30.28515625" customWidth="1"/>
    <col min="4" max="4" width="26.7109375" customWidth="1"/>
    <col min="5" max="6" width="30.28515625" customWidth="1"/>
  </cols>
  <sheetData>
    <row r="1" spans="1:6" ht="7.5" customHeight="1">
      <c r="A1" s="40"/>
      <c r="B1" s="41"/>
      <c r="C1" s="41"/>
      <c r="D1" s="41"/>
      <c r="E1" s="41"/>
      <c r="F1" s="41"/>
    </row>
    <row r="2" spans="1:6" ht="39.75" customHeight="1">
      <c r="A2" s="122" t="s">
        <v>158</v>
      </c>
      <c r="B2" s="122"/>
      <c r="C2" s="122"/>
      <c r="D2" s="122"/>
      <c r="E2" s="122"/>
      <c r="F2" s="122"/>
    </row>
    <row r="3" spans="1:6" ht="15.75" customHeight="1">
      <c r="A3" s="63"/>
      <c r="B3" s="63"/>
      <c r="C3" s="63"/>
      <c r="D3" s="63"/>
      <c r="E3" s="125" t="s">
        <v>159</v>
      </c>
      <c r="F3" s="125"/>
    </row>
    <row r="4" spans="1:6" ht="15.75" customHeight="1">
      <c r="A4" s="2" t="s">
        <v>31</v>
      </c>
      <c r="B4" s="2"/>
      <c r="C4" s="2"/>
      <c r="D4" s="2"/>
      <c r="E4" s="3" t="s">
        <v>32</v>
      </c>
      <c r="F4" s="51" t="s">
        <v>33</v>
      </c>
    </row>
    <row r="5" spans="1:6" ht="39.75" customHeight="1">
      <c r="A5" s="4" t="s">
        <v>34</v>
      </c>
      <c r="B5" s="4" t="s">
        <v>60</v>
      </c>
      <c r="C5" s="4" t="s">
        <v>61</v>
      </c>
      <c r="D5" s="4" t="s">
        <v>59</v>
      </c>
      <c r="E5" s="4" t="s">
        <v>60</v>
      </c>
      <c r="F5" s="4" t="s">
        <v>61</v>
      </c>
    </row>
    <row r="6" spans="1:6" ht="24" customHeight="1">
      <c r="A6" s="27" t="s">
        <v>160</v>
      </c>
      <c r="B6" s="11"/>
      <c r="C6" s="11"/>
      <c r="D6" s="57" t="s">
        <v>161</v>
      </c>
      <c r="E6" s="8"/>
      <c r="F6" s="8"/>
    </row>
    <row r="7" spans="1:6" ht="24" customHeight="1">
      <c r="A7" s="33" t="s">
        <v>70</v>
      </c>
      <c r="B7" s="33" t="s">
        <v>70</v>
      </c>
      <c r="C7" s="33" t="s">
        <v>70</v>
      </c>
      <c r="D7" s="64" t="s">
        <v>162</v>
      </c>
      <c r="E7" s="11"/>
      <c r="F7" s="11"/>
    </row>
    <row r="8" spans="1:6" ht="24" customHeight="1">
      <c r="A8" s="65" t="s">
        <v>125</v>
      </c>
      <c r="B8" s="60"/>
      <c r="C8" s="60"/>
      <c r="D8" s="59" t="s">
        <v>163</v>
      </c>
      <c r="E8" s="60"/>
      <c r="F8" s="60"/>
    </row>
    <row r="9" spans="1:6" ht="24" customHeight="1">
      <c r="A9" s="6" t="s">
        <v>67</v>
      </c>
      <c r="B9" s="8"/>
      <c r="C9" s="8"/>
      <c r="D9" s="6" t="s">
        <v>164</v>
      </c>
      <c r="E9" s="8"/>
      <c r="F9" s="8"/>
    </row>
    <row r="10" spans="1:6" ht="24" customHeight="1">
      <c r="A10" s="6" t="s">
        <v>71</v>
      </c>
      <c r="B10" s="8"/>
      <c r="C10" s="8"/>
      <c r="D10" s="6" t="s">
        <v>72</v>
      </c>
      <c r="E10" s="8"/>
      <c r="F10" s="8"/>
    </row>
    <row r="11" spans="1:6" ht="24" customHeight="1">
      <c r="A11" s="6" t="s">
        <v>73</v>
      </c>
      <c r="B11" s="8"/>
      <c r="C11" s="8"/>
      <c r="D11" s="6" t="s">
        <v>74</v>
      </c>
      <c r="E11" s="8"/>
      <c r="F11" s="8"/>
    </row>
    <row r="12" spans="1:6" ht="24" customHeight="1">
      <c r="A12" s="6" t="s">
        <v>75</v>
      </c>
      <c r="B12" s="25">
        <v>0</v>
      </c>
      <c r="C12" s="25">
        <v>0</v>
      </c>
      <c r="D12" s="52" t="s">
        <v>76</v>
      </c>
      <c r="E12" s="25">
        <v>0</v>
      </c>
      <c r="F12" s="25">
        <v>0</v>
      </c>
    </row>
    <row r="13" spans="1:6" ht="24" customHeight="1">
      <c r="A13" s="6" t="s">
        <v>77</v>
      </c>
      <c r="B13" s="8"/>
      <c r="C13" s="8"/>
      <c r="D13" s="52" t="s">
        <v>78</v>
      </c>
      <c r="E13" s="8"/>
      <c r="F13" s="8"/>
    </row>
    <row r="14" spans="1:6" ht="24" customHeight="1">
      <c r="A14" s="6" t="s">
        <v>79</v>
      </c>
      <c r="B14" s="8"/>
      <c r="C14" s="8"/>
      <c r="D14" s="52" t="s">
        <v>80</v>
      </c>
      <c r="E14" s="8"/>
      <c r="F14" s="8"/>
    </row>
    <row r="15" spans="1:6" ht="24" customHeight="1">
      <c r="A15" s="6" t="s">
        <v>81</v>
      </c>
      <c r="B15" s="25">
        <v>0</v>
      </c>
      <c r="C15" s="25">
        <v>0</v>
      </c>
      <c r="D15" s="52" t="s">
        <v>82</v>
      </c>
      <c r="E15" s="25">
        <v>0</v>
      </c>
      <c r="F15" s="25">
        <v>0</v>
      </c>
    </row>
    <row r="16" spans="1:6" ht="24" customHeight="1">
      <c r="A16" s="4" t="s">
        <v>70</v>
      </c>
      <c r="B16" s="4" t="s">
        <v>70</v>
      </c>
      <c r="C16" s="4" t="s">
        <v>70</v>
      </c>
      <c r="D16" s="52" t="s">
        <v>83</v>
      </c>
      <c r="E16" s="53">
        <v>0</v>
      </c>
      <c r="F16" s="53">
        <v>0</v>
      </c>
    </row>
    <row r="17" spans="1:6" ht="24" customHeight="1">
      <c r="A17" s="6" t="s">
        <v>84</v>
      </c>
      <c r="B17" s="8"/>
      <c r="C17" s="25">
        <v>0</v>
      </c>
      <c r="D17" s="52" t="s">
        <v>85</v>
      </c>
      <c r="E17" s="53">
        <v>0</v>
      </c>
      <c r="F17" s="53">
        <v>0</v>
      </c>
    </row>
    <row r="18" spans="1:6" ht="24" customHeight="1">
      <c r="A18" s="4" t="s">
        <v>86</v>
      </c>
      <c r="B18" s="25">
        <v>0</v>
      </c>
      <c r="C18" s="25">
        <v>0</v>
      </c>
      <c r="D18" s="5" t="s">
        <v>86</v>
      </c>
      <c r="E18" s="53">
        <v>0</v>
      </c>
      <c r="F18" s="53">
        <v>0</v>
      </c>
    </row>
    <row r="19" spans="1:6" ht="15.75" customHeight="1">
      <c r="A19" s="20"/>
      <c r="B19" s="20"/>
      <c r="C19" s="20"/>
      <c r="D19" s="20"/>
      <c r="E19" s="20"/>
      <c r="F19" s="21" t="s">
        <v>165</v>
      </c>
    </row>
  </sheetData>
  <mergeCells count="2">
    <mergeCell ref="A2:F2"/>
    <mergeCell ref="E3:F3"/>
  </mergeCells>
  <phoneticPr fontId="13" type="noConversion"/>
  <pageMargins left="0.75" right="0.75" top="0.98" bottom="0.98" header="0.51" footer="0.51"/>
  <pageSetup paperSize="9" orientation="portrait" errors="blank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workbookViewId="0"/>
  </sheetViews>
  <sheetFormatPr defaultColWidth="9.140625" defaultRowHeight="14.25" customHeight="1"/>
  <cols>
    <col min="1" max="1" width="24.28515625" customWidth="1"/>
    <col min="2" max="3" width="30.28515625" customWidth="1"/>
    <col min="4" max="4" width="27.140625" customWidth="1"/>
    <col min="5" max="6" width="30.28515625" customWidth="1"/>
  </cols>
  <sheetData>
    <row r="1" spans="1:6" ht="7.5" customHeight="1">
      <c r="A1" s="40"/>
      <c r="B1" s="55"/>
      <c r="C1" s="55"/>
      <c r="D1" s="55"/>
      <c r="E1" s="55"/>
      <c r="F1" s="55"/>
    </row>
    <row r="2" spans="1:6" ht="39.75" customHeight="1">
      <c r="A2" s="122" t="s">
        <v>166</v>
      </c>
      <c r="B2" s="122"/>
      <c r="C2" s="122"/>
      <c r="D2" s="122"/>
      <c r="E2" s="122"/>
      <c r="F2" s="122"/>
    </row>
    <row r="3" spans="1:6" ht="15.75" customHeight="1">
      <c r="A3" s="50"/>
      <c r="B3" s="50"/>
      <c r="C3" s="50"/>
      <c r="D3" s="50"/>
      <c r="E3" s="125" t="s">
        <v>167</v>
      </c>
      <c r="F3" s="125"/>
    </row>
    <row r="4" spans="1:6" ht="15.75" customHeight="1">
      <c r="A4" s="2" t="s">
        <v>31</v>
      </c>
      <c r="B4" s="2"/>
      <c r="C4" s="2"/>
      <c r="D4" s="2"/>
      <c r="E4" s="3" t="s">
        <v>32</v>
      </c>
      <c r="F4" s="51" t="s">
        <v>33</v>
      </c>
    </row>
    <row r="5" spans="1:6" ht="39.75" customHeight="1">
      <c r="A5" s="4" t="s">
        <v>34</v>
      </c>
      <c r="B5" s="4" t="s">
        <v>60</v>
      </c>
      <c r="C5" s="4" t="s">
        <v>61</v>
      </c>
      <c r="D5" s="4" t="s">
        <v>168</v>
      </c>
      <c r="E5" s="4" t="s">
        <v>60</v>
      </c>
      <c r="F5" s="4" t="s">
        <v>61</v>
      </c>
    </row>
    <row r="6" spans="1:6" ht="24" customHeight="1">
      <c r="A6" s="6" t="s">
        <v>169</v>
      </c>
      <c r="B6" s="8"/>
      <c r="C6" s="8"/>
      <c r="D6" s="52" t="s">
        <v>170</v>
      </c>
      <c r="E6" s="8"/>
      <c r="F6" s="8"/>
    </row>
    <row r="7" spans="1:6" ht="24" customHeight="1">
      <c r="A7" s="6" t="s">
        <v>125</v>
      </c>
      <c r="B7" s="8"/>
      <c r="C7" s="8"/>
      <c r="D7" s="52" t="s">
        <v>66</v>
      </c>
      <c r="E7" s="8"/>
      <c r="F7" s="8"/>
    </row>
    <row r="8" spans="1:6" ht="24" customHeight="1">
      <c r="A8" s="6" t="s">
        <v>67</v>
      </c>
      <c r="B8" s="11"/>
      <c r="C8" s="11"/>
      <c r="D8" s="52" t="s">
        <v>68</v>
      </c>
      <c r="E8" s="8"/>
      <c r="F8" s="8"/>
    </row>
    <row r="9" spans="1:6" ht="24" customHeight="1">
      <c r="A9" s="56" t="s">
        <v>70</v>
      </c>
      <c r="B9" s="33" t="s">
        <v>70</v>
      </c>
      <c r="C9" s="33" t="s">
        <v>70</v>
      </c>
      <c r="D9" s="52" t="s">
        <v>171</v>
      </c>
      <c r="E9" s="8"/>
      <c r="F9" s="8"/>
    </row>
    <row r="10" spans="1:6" ht="24" customHeight="1">
      <c r="A10" s="33" t="s">
        <v>70</v>
      </c>
      <c r="B10" s="33" t="s">
        <v>70</v>
      </c>
      <c r="C10" s="33" t="s">
        <v>70</v>
      </c>
      <c r="D10" s="52" t="s">
        <v>172</v>
      </c>
      <c r="E10" s="8"/>
      <c r="F10" s="8"/>
    </row>
    <row r="11" spans="1:6" ht="24" customHeight="1">
      <c r="A11" s="33" t="s">
        <v>70</v>
      </c>
      <c r="B11" s="33" t="s">
        <v>70</v>
      </c>
      <c r="C11" s="33" t="s">
        <v>70</v>
      </c>
      <c r="D11" s="57" t="s">
        <v>173</v>
      </c>
      <c r="E11" s="11"/>
      <c r="F11" s="11"/>
    </row>
    <row r="12" spans="1:6" ht="24" customHeight="1">
      <c r="A12" s="58" t="s">
        <v>70</v>
      </c>
      <c r="B12" s="34" t="s">
        <v>70</v>
      </c>
      <c r="C12" s="34" t="s">
        <v>70</v>
      </c>
      <c r="D12" s="59" t="s">
        <v>174</v>
      </c>
      <c r="E12" s="60"/>
      <c r="F12" s="60"/>
    </row>
    <row r="13" spans="1:6" ht="24" customHeight="1">
      <c r="A13" s="6" t="s">
        <v>71</v>
      </c>
      <c r="B13" s="8"/>
      <c r="C13" s="8"/>
      <c r="D13" s="52" t="s">
        <v>175</v>
      </c>
      <c r="E13" s="8"/>
      <c r="F13" s="8"/>
    </row>
    <row r="14" spans="1:6" ht="24" customHeight="1">
      <c r="A14" s="6" t="s">
        <v>73</v>
      </c>
      <c r="B14" s="8"/>
      <c r="C14" s="8"/>
      <c r="D14" s="52" t="s">
        <v>176</v>
      </c>
      <c r="E14" s="8"/>
      <c r="F14" s="8"/>
    </row>
    <row r="15" spans="1:6" ht="24" customHeight="1">
      <c r="A15" s="6" t="s">
        <v>75</v>
      </c>
      <c r="B15" s="25">
        <v>0</v>
      </c>
      <c r="C15" s="25">
        <v>0</v>
      </c>
      <c r="D15" s="6" t="s">
        <v>177</v>
      </c>
      <c r="E15" s="25">
        <v>0</v>
      </c>
      <c r="F15" s="25">
        <v>0</v>
      </c>
    </row>
    <row r="16" spans="1:6" ht="24" customHeight="1">
      <c r="A16" s="6" t="s">
        <v>77</v>
      </c>
      <c r="B16" s="8"/>
      <c r="C16" s="8"/>
      <c r="D16" s="6" t="s">
        <v>178</v>
      </c>
      <c r="E16" s="8"/>
      <c r="F16" s="8"/>
    </row>
    <row r="17" spans="1:6" ht="24" customHeight="1">
      <c r="A17" s="6" t="s">
        <v>79</v>
      </c>
      <c r="B17" s="8"/>
      <c r="C17" s="8"/>
      <c r="D17" s="6" t="s">
        <v>179</v>
      </c>
      <c r="E17" s="54">
        <v>0</v>
      </c>
      <c r="F17" s="54">
        <v>0</v>
      </c>
    </row>
    <row r="18" spans="1:6" ht="24" customHeight="1">
      <c r="A18" s="6" t="s">
        <v>81</v>
      </c>
      <c r="B18" s="37">
        <v>0</v>
      </c>
      <c r="C18" s="37">
        <v>0</v>
      </c>
      <c r="D18" s="6" t="s">
        <v>180</v>
      </c>
      <c r="E18" s="53">
        <v>0</v>
      </c>
      <c r="F18" s="53">
        <v>0</v>
      </c>
    </row>
    <row r="19" spans="1:6" ht="24" customHeight="1">
      <c r="A19" s="61" t="s">
        <v>70</v>
      </c>
      <c r="B19" s="34" t="s">
        <v>70</v>
      </c>
      <c r="C19" s="62" t="s">
        <v>70</v>
      </c>
      <c r="D19" s="6" t="s">
        <v>181</v>
      </c>
      <c r="E19" s="53">
        <v>0</v>
      </c>
      <c r="F19" s="53">
        <v>0</v>
      </c>
    </row>
    <row r="20" spans="1:6" ht="24" customHeight="1">
      <c r="A20" s="6" t="s">
        <v>84</v>
      </c>
      <c r="B20" s="8"/>
      <c r="C20" s="25">
        <v>0</v>
      </c>
      <c r="D20" s="6" t="s">
        <v>182</v>
      </c>
      <c r="E20" s="53">
        <v>0</v>
      </c>
      <c r="F20" s="53">
        <v>0</v>
      </c>
    </row>
    <row r="21" spans="1:6" ht="24" customHeight="1">
      <c r="A21" s="4" t="s">
        <v>86</v>
      </c>
      <c r="B21" s="25">
        <v>0</v>
      </c>
      <c r="C21" s="25">
        <v>0</v>
      </c>
      <c r="D21" s="4" t="s">
        <v>86</v>
      </c>
      <c r="E21" s="25">
        <v>0</v>
      </c>
      <c r="F21" s="25">
        <v>0</v>
      </c>
    </row>
    <row r="22" spans="1:6" ht="15.75" customHeight="1">
      <c r="A22" s="20"/>
      <c r="B22" s="20"/>
      <c r="C22" s="20"/>
      <c r="D22" s="20"/>
      <c r="E22" s="20"/>
      <c r="F22" s="21" t="s">
        <v>183</v>
      </c>
    </row>
  </sheetData>
  <mergeCells count="2">
    <mergeCell ref="A2:F2"/>
    <mergeCell ref="E3:F3"/>
  </mergeCells>
  <phoneticPr fontId="13" type="noConversion"/>
  <pageMargins left="0.75" right="0.75" top="0.98" bottom="0.98" header="0.51" footer="0.51"/>
  <pageSetup paperSize="9" orientation="portrait" errors="blank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workbookViewId="0"/>
  </sheetViews>
  <sheetFormatPr defaultColWidth="9.140625" defaultRowHeight="14.25" customHeight="1"/>
  <cols>
    <col min="1" max="1" width="24.140625" customWidth="1"/>
    <col min="2" max="3" width="30.28515625" customWidth="1"/>
    <col min="4" max="4" width="26" customWidth="1"/>
    <col min="5" max="6" width="30.28515625" customWidth="1"/>
  </cols>
  <sheetData>
    <row r="1" spans="1:6" ht="7.5" customHeight="1">
      <c r="A1" s="40"/>
      <c r="B1" s="41"/>
      <c r="C1" s="41"/>
      <c r="D1" s="41"/>
      <c r="E1" s="41"/>
      <c r="F1" s="41"/>
    </row>
    <row r="2" spans="1:6" ht="39.75" customHeight="1">
      <c r="A2" s="122" t="s">
        <v>184</v>
      </c>
      <c r="B2" s="122"/>
      <c r="C2" s="122"/>
      <c r="D2" s="122"/>
      <c r="E2" s="122"/>
      <c r="F2" s="122"/>
    </row>
    <row r="3" spans="1:6" ht="15.75" customHeight="1">
      <c r="A3" s="50"/>
      <c r="B3" s="50"/>
      <c r="C3" s="50"/>
      <c r="D3" s="50"/>
      <c r="E3" s="125" t="s">
        <v>185</v>
      </c>
      <c r="F3" s="133"/>
    </row>
    <row r="4" spans="1:6" ht="15.75" customHeight="1">
      <c r="A4" s="2" t="s">
        <v>31</v>
      </c>
      <c r="B4" s="2"/>
      <c r="C4" s="2"/>
      <c r="D4" s="2"/>
      <c r="E4" s="3" t="s">
        <v>32</v>
      </c>
      <c r="F4" s="51" t="s">
        <v>33</v>
      </c>
    </row>
    <row r="5" spans="1:6" ht="39.75" customHeight="1">
      <c r="A5" s="4" t="s">
        <v>62</v>
      </c>
      <c r="B5" s="4" t="s">
        <v>60</v>
      </c>
      <c r="C5" s="4" t="s">
        <v>61</v>
      </c>
      <c r="D5" s="4" t="s">
        <v>34</v>
      </c>
      <c r="E5" s="4" t="s">
        <v>60</v>
      </c>
      <c r="F5" s="4" t="s">
        <v>61</v>
      </c>
    </row>
    <row r="6" spans="1:6" ht="24" customHeight="1">
      <c r="A6" s="6" t="s">
        <v>186</v>
      </c>
      <c r="B6" s="8"/>
      <c r="C6" s="8"/>
      <c r="D6" s="52" t="s">
        <v>187</v>
      </c>
      <c r="E6" s="8"/>
      <c r="F6" s="8"/>
    </row>
    <row r="7" spans="1:6" ht="24" customHeight="1">
      <c r="A7" s="6" t="s">
        <v>125</v>
      </c>
      <c r="B7" s="8"/>
      <c r="C7" s="8"/>
      <c r="D7" s="52" t="s">
        <v>188</v>
      </c>
      <c r="E7" s="8"/>
      <c r="F7" s="8"/>
    </row>
    <row r="8" spans="1:6" ht="24" customHeight="1">
      <c r="A8" s="6" t="s">
        <v>67</v>
      </c>
      <c r="B8" s="8"/>
      <c r="C8" s="8"/>
      <c r="D8" s="4" t="s">
        <v>70</v>
      </c>
      <c r="E8" s="4" t="s">
        <v>70</v>
      </c>
      <c r="F8" s="4" t="s">
        <v>70</v>
      </c>
    </row>
    <row r="9" spans="1:6" ht="24" customHeight="1">
      <c r="A9" s="6" t="s">
        <v>71</v>
      </c>
      <c r="B9" s="8"/>
      <c r="C9" s="8"/>
      <c r="D9" s="52" t="s">
        <v>138</v>
      </c>
      <c r="E9" s="8"/>
      <c r="F9" s="8"/>
    </row>
    <row r="10" spans="1:6" ht="24" customHeight="1">
      <c r="A10" s="6" t="s">
        <v>73</v>
      </c>
      <c r="B10" s="8"/>
      <c r="C10" s="8"/>
      <c r="D10" s="6" t="s">
        <v>139</v>
      </c>
      <c r="E10" s="8"/>
      <c r="F10" s="8"/>
    </row>
    <row r="11" spans="1:6" ht="24" customHeight="1">
      <c r="A11" s="6" t="s">
        <v>75</v>
      </c>
      <c r="B11" s="25">
        <v>0</v>
      </c>
      <c r="C11" s="25">
        <v>0</v>
      </c>
      <c r="D11" s="52" t="s">
        <v>140</v>
      </c>
      <c r="E11" s="53">
        <v>0</v>
      </c>
      <c r="F11" s="53">
        <v>0</v>
      </c>
    </row>
    <row r="12" spans="1:6" ht="24" customHeight="1">
      <c r="A12" s="6" t="s">
        <v>77</v>
      </c>
      <c r="B12" s="8"/>
      <c r="C12" s="8"/>
      <c r="D12" s="52" t="s">
        <v>141</v>
      </c>
      <c r="E12" s="54"/>
      <c r="F12" s="54"/>
    </row>
    <row r="13" spans="1:6" ht="24" customHeight="1">
      <c r="A13" s="6" t="s">
        <v>79</v>
      </c>
      <c r="B13" s="8"/>
      <c r="C13" s="8"/>
      <c r="D13" s="52" t="s">
        <v>142</v>
      </c>
      <c r="E13" s="54"/>
      <c r="F13" s="54"/>
    </row>
    <row r="14" spans="1:6" ht="24" customHeight="1">
      <c r="A14" s="6" t="s">
        <v>81</v>
      </c>
      <c r="B14" s="25">
        <v>0</v>
      </c>
      <c r="C14" s="25">
        <v>0</v>
      </c>
      <c r="D14" s="52" t="s">
        <v>143</v>
      </c>
      <c r="E14" s="53">
        <v>0</v>
      </c>
      <c r="F14" s="53">
        <v>0</v>
      </c>
    </row>
    <row r="15" spans="1:6" ht="24" customHeight="1">
      <c r="A15" s="4" t="s">
        <v>70</v>
      </c>
      <c r="B15" s="4" t="s">
        <v>70</v>
      </c>
      <c r="C15" s="4" t="s">
        <v>70</v>
      </c>
      <c r="D15" s="52" t="s">
        <v>144</v>
      </c>
      <c r="E15" s="53">
        <v>0</v>
      </c>
      <c r="F15" s="53">
        <v>0</v>
      </c>
    </row>
    <row r="16" spans="1:6" ht="24" customHeight="1">
      <c r="A16" s="6" t="s">
        <v>84</v>
      </c>
      <c r="B16" s="8"/>
      <c r="C16" s="25">
        <v>0</v>
      </c>
      <c r="D16" s="52" t="s">
        <v>145</v>
      </c>
      <c r="E16" s="53">
        <v>0</v>
      </c>
      <c r="F16" s="53">
        <v>0</v>
      </c>
    </row>
    <row r="17" spans="1:6" ht="24" customHeight="1">
      <c r="A17" s="4" t="s">
        <v>86</v>
      </c>
      <c r="B17" s="25">
        <v>0</v>
      </c>
      <c r="C17" s="25">
        <v>0</v>
      </c>
      <c r="D17" s="5" t="s">
        <v>86</v>
      </c>
      <c r="E17" s="53">
        <v>0</v>
      </c>
      <c r="F17" s="53">
        <v>0</v>
      </c>
    </row>
    <row r="18" spans="1:6" ht="15.75" customHeight="1">
      <c r="A18" s="20"/>
      <c r="B18" s="20"/>
      <c r="C18" s="20"/>
      <c r="D18" s="20"/>
      <c r="E18" s="20"/>
      <c r="F18" s="21" t="s">
        <v>189</v>
      </c>
    </row>
  </sheetData>
  <mergeCells count="2">
    <mergeCell ref="A2:F2"/>
    <mergeCell ref="E3:F3"/>
  </mergeCells>
  <phoneticPr fontId="13" type="noConversion"/>
  <pageMargins left="0.75" right="0.75" top="0.98" bottom="0.98" header="0.51" footer="0.51"/>
  <pageSetup paperSize="9" orientation="portrait" errors="blank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>
      <selection activeCell="H25" sqref="H25"/>
    </sheetView>
  </sheetViews>
  <sheetFormatPr defaultColWidth="9.140625" defaultRowHeight="14.25" customHeight="1"/>
  <cols>
    <col min="1" max="1" width="32.85546875" customWidth="1"/>
    <col min="2" max="2" width="7.5703125" customWidth="1"/>
    <col min="3" max="4" width="27.140625" customWidth="1"/>
    <col min="5" max="5" width="33" customWidth="1"/>
    <col min="6" max="6" width="7.5703125" customWidth="1"/>
    <col min="7" max="8" width="27.140625" customWidth="1"/>
  </cols>
  <sheetData>
    <row r="1" spans="1:8" ht="7.5" customHeight="1">
      <c r="A1" s="40"/>
      <c r="B1" s="41"/>
      <c r="C1" s="41"/>
      <c r="D1" s="41"/>
      <c r="E1" s="41"/>
      <c r="F1" s="41"/>
      <c r="G1" s="41"/>
      <c r="H1" s="41"/>
    </row>
    <row r="2" spans="1:8" ht="39.75" customHeight="1">
      <c r="A2" s="134" t="s">
        <v>190</v>
      </c>
      <c r="B2" s="134"/>
      <c r="C2" s="134"/>
      <c r="D2" s="134"/>
      <c r="E2" s="134"/>
      <c r="F2" s="134"/>
      <c r="G2" s="134"/>
      <c r="H2" s="134"/>
    </row>
    <row r="3" spans="1:8" ht="15.75" customHeight="1">
      <c r="A3" s="2" t="s">
        <v>31</v>
      </c>
      <c r="B3" s="42"/>
      <c r="C3" s="42"/>
      <c r="D3" s="43"/>
      <c r="E3" s="43"/>
      <c r="F3" s="43"/>
      <c r="G3" s="43"/>
      <c r="H3" s="3" t="s">
        <v>24</v>
      </c>
    </row>
    <row r="4" spans="1:8" ht="39.75" customHeight="1">
      <c r="A4" s="44" t="s">
        <v>191</v>
      </c>
      <c r="B4" s="44" t="s">
        <v>192</v>
      </c>
      <c r="C4" s="4" t="s">
        <v>60</v>
      </c>
      <c r="D4" s="4" t="s">
        <v>61</v>
      </c>
      <c r="E4" s="4" t="s">
        <v>193</v>
      </c>
      <c r="F4" s="4" t="s">
        <v>192</v>
      </c>
      <c r="G4" s="4" t="s">
        <v>60</v>
      </c>
      <c r="H4" s="4" t="s">
        <v>61</v>
      </c>
    </row>
    <row r="5" spans="1:8" ht="24" customHeight="1">
      <c r="A5" s="45" t="s">
        <v>194</v>
      </c>
      <c r="B5" s="4" t="s">
        <v>70</v>
      </c>
      <c r="C5" s="4" t="s">
        <v>70</v>
      </c>
      <c r="D5" s="4" t="s">
        <v>70</v>
      </c>
      <c r="E5" s="45" t="s">
        <v>195</v>
      </c>
      <c r="F5" s="4"/>
      <c r="G5" s="8"/>
      <c r="H5" s="8"/>
    </row>
    <row r="6" spans="1:8" ht="24" customHeight="1">
      <c r="A6" s="45" t="s">
        <v>196</v>
      </c>
      <c r="B6" s="4" t="s">
        <v>197</v>
      </c>
      <c r="C6" s="23">
        <v>0</v>
      </c>
      <c r="D6" s="23">
        <v>0</v>
      </c>
      <c r="E6" s="45" t="s">
        <v>198</v>
      </c>
      <c r="F6" s="44" t="s">
        <v>199</v>
      </c>
      <c r="G6" s="9"/>
      <c r="H6" s="9"/>
    </row>
    <row r="7" spans="1:8" ht="24" customHeight="1">
      <c r="A7" s="45" t="s">
        <v>200</v>
      </c>
      <c r="B7" s="44" t="s">
        <v>197</v>
      </c>
      <c r="C7" s="24"/>
      <c r="D7" s="24"/>
      <c r="E7" s="46" t="s">
        <v>201</v>
      </c>
      <c r="F7" s="4" t="s">
        <v>70</v>
      </c>
      <c r="G7" s="19" t="s">
        <v>70</v>
      </c>
      <c r="H7" s="19" t="s">
        <v>70</v>
      </c>
    </row>
    <row r="8" spans="1:8" ht="24" customHeight="1">
      <c r="A8" s="45" t="s">
        <v>202</v>
      </c>
      <c r="B8" s="44" t="s">
        <v>197</v>
      </c>
      <c r="C8" s="23">
        <v>0</v>
      </c>
      <c r="D8" s="23">
        <v>0</v>
      </c>
      <c r="E8" s="46" t="s">
        <v>203</v>
      </c>
      <c r="F8" s="4" t="s">
        <v>197</v>
      </c>
      <c r="G8" s="23">
        <v>0</v>
      </c>
      <c r="H8" s="23">
        <v>0</v>
      </c>
    </row>
    <row r="9" spans="1:8" ht="24" customHeight="1">
      <c r="A9" s="45" t="s">
        <v>204</v>
      </c>
      <c r="B9" s="44" t="s">
        <v>197</v>
      </c>
      <c r="C9" s="24"/>
      <c r="D9" s="24"/>
      <c r="E9" s="46" t="s">
        <v>205</v>
      </c>
      <c r="F9" s="4" t="s">
        <v>197</v>
      </c>
      <c r="G9" s="9"/>
      <c r="H9" s="9"/>
    </row>
    <row r="10" spans="1:8" ht="24" customHeight="1">
      <c r="A10" s="45" t="s">
        <v>206</v>
      </c>
      <c r="B10" s="44" t="s">
        <v>197</v>
      </c>
      <c r="C10" s="24"/>
      <c r="D10" s="24"/>
      <c r="E10" s="46" t="s">
        <v>207</v>
      </c>
      <c r="F10" s="4" t="s">
        <v>197</v>
      </c>
      <c r="G10" s="9"/>
      <c r="H10" s="9"/>
    </row>
    <row r="11" spans="1:8" ht="24" customHeight="1">
      <c r="A11" s="45" t="s">
        <v>208</v>
      </c>
      <c r="B11" s="44" t="s">
        <v>197</v>
      </c>
      <c r="C11" s="24"/>
      <c r="D11" s="24"/>
      <c r="E11" s="46" t="s">
        <v>209</v>
      </c>
      <c r="F11" s="4" t="s">
        <v>197</v>
      </c>
      <c r="G11" s="9"/>
      <c r="H11" s="9"/>
    </row>
    <row r="12" spans="1:8" ht="24" customHeight="1">
      <c r="A12" s="45" t="s">
        <v>210</v>
      </c>
      <c r="B12" s="4" t="s">
        <v>70</v>
      </c>
      <c r="C12" s="4" t="s">
        <v>70</v>
      </c>
      <c r="D12" s="4" t="s">
        <v>70</v>
      </c>
      <c r="E12" s="46" t="s">
        <v>211</v>
      </c>
      <c r="F12" s="4" t="s">
        <v>70</v>
      </c>
      <c r="G12" s="19" t="s">
        <v>70</v>
      </c>
      <c r="H12" s="19" t="s">
        <v>70</v>
      </c>
    </row>
    <row r="13" spans="1:8" ht="24" customHeight="1">
      <c r="A13" s="22" t="s">
        <v>212</v>
      </c>
      <c r="B13" s="44" t="s">
        <v>33</v>
      </c>
      <c r="C13" s="26"/>
      <c r="D13" s="26"/>
      <c r="E13" s="46" t="s">
        <v>213</v>
      </c>
      <c r="F13" s="4"/>
      <c r="G13" s="8"/>
      <c r="H13" s="8"/>
    </row>
    <row r="14" spans="1:8" ht="24" customHeight="1">
      <c r="A14" s="22" t="s">
        <v>214</v>
      </c>
      <c r="B14" s="44" t="s">
        <v>33</v>
      </c>
      <c r="C14" s="26"/>
      <c r="D14" s="26"/>
      <c r="E14" s="46" t="s">
        <v>215</v>
      </c>
      <c r="F14" s="4"/>
      <c r="G14" s="8"/>
      <c r="H14" s="8"/>
    </row>
    <row r="15" spans="1:8" ht="24" customHeight="1">
      <c r="A15" s="45" t="s">
        <v>216</v>
      </c>
      <c r="B15" s="44" t="s">
        <v>217</v>
      </c>
      <c r="C15" s="25"/>
      <c r="D15" s="25"/>
      <c r="E15" s="46" t="s">
        <v>218</v>
      </c>
      <c r="F15" s="4" t="s">
        <v>217</v>
      </c>
      <c r="G15" s="25"/>
      <c r="H15" s="25"/>
    </row>
    <row r="16" spans="1:8" ht="24" customHeight="1">
      <c r="A16" s="45" t="s">
        <v>219</v>
      </c>
      <c r="B16" s="44" t="s">
        <v>70</v>
      </c>
      <c r="C16" s="4" t="s">
        <v>70</v>
      </c>
      <c r="D16" s="4" t="s">
        <v>70</v>
      </c>
      <c r="E16" s="6" t="s">
        <v>220</v>
      </c>
      <c r="F16" s="4" t="s">
        <v>70</v>
      </c>
      <c r="G16" s="4" t="s">
        <v>70</v>
      </c>
      <c r="H16" s="4" t="s">
        <v>70</v>
      </c>
    </row>
    <row r="17" spans="1:8" ht="24" customHeight="1">
      <c r="A17" s="6" t="s">
        <v>221</v>
      </c>
      <c r="B17" s="44" t="s">
        <v>197</v>
      </c>
      <c r="C17" s="24"/>
      <c r="D17" s="24"/>
      <c r="E17" s="6" t="s">
        <v>222</v>
      </c>
      <c r="F17" s="4" t="s">
        <v>197</v>
      </c>
      <c r="G17" s="9">
        <v>95397</v>
      </c>
      <c r="H17" s="9">
        <v>93477</v>
      </c>
    </row>
    <row r="18" spans="1:8" ht="24" customHeight="1">
      <c r="A18" s="27" t="s">
        <v>223</v>
      </c>
      <c r="B18" s="13" t="s">
        <v>197</v>
      </c>
      <c r="C18" s="47"/>
      <c r="D18" s="47"/>
      <c r="E18" s="27" t="s">
        <v>224</v>
      </c>
      <c r="F18" s="13" t="s">
        <v>197</v>
      </c>
      <c r="G18" s="14">
        <v>42219</v>
      </c>
      <c r="H18" s="14">
        <v>44619</v>
      </c>
    </row>
    <row r="19" spans="1:8" ht="15.75" customHeight="1">
      <c r="A19" s="48"/>
      <c r="B19" s="48"/>
      <c r="C19" s="48"/>
      <c r="D19" s="48"/>
      <c r="E19" s="48"/>
      <c r="F19" s="48"/>
      <c r="G19" s="48"/>
      <c r="H19" s="49" t="s">
        <v>225</v>
      </c>
    </row>
  </sheetData>
  <mergeCells count="1">
    <mergeCell ref="A2:H2"/>
  </mergeCells>
  <phoneticPr fontId="13" type="noConversion"/>
  <pageMargins left="0.75" right="0.75" top="0.98" bottom="0.98" header="0.51" footer="0.51"/>
  <pageSetup paperSize="9" scale="76" orientation="landscape" errors="blank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opLeftCell="B1" workbookViewId="0">
      <selection activeCell="I20" sqref="I20"/>
    </sheetView>
  </sheetViews>
  <sheetFormatPr defaultColWidth="9.140625" defaultRowHeight="14.25" customHeight="1"/>
  <cols>
    <col min="1" max="1" width="35.140625" customWidth="1"/>
    <col min="2" max="2" width="7.5703125" customWidth="1"/>
    <col min="3" max="4" width="27.140625" customWidth="1"/>
    <col min="5" max="5" width="37" customWidth="1"/>
    <col min="6" max="6" width="7.5703125" customWidth="1"/>
    <col min="7" max="8" width="27.140625" customWidth="1"/>
  </cols>
  <sheetData>
    <row r="1" spans="1:8" ht="7.5" customHeight="1">
      <c r="A1" s="1"/>
      <c r="B1" s="1"/>
      <c r="C1" s="1"/>
      <c r="D1" s="1"/>
      <c r="E1" s="1"/>
      <c r="F1" s="1"/>
      <c r="G1" s="1"/>
      <c r="H1" s="1"/>
    </row>
    <row r="2" spans="1:8" ht="39.75" customHeight="1">
      <c r="A2" s="132" t="s">
        <v>226</v>
      </c>
      <c r="B2" s="132"/>
      <c r="C2" s="132"/>
      <c r="D2" s="132"/>
      <c r="E2" s="132"/>
      <c r="F2" s="132"/>
      <c r="G2" s="132"/>
      <c r="H2" s="132"/>
    </row>
    <row r="3" spans="1:8" ht="15.75" customHeight="1">
      <c r="A3" s="2" t="s">
        <v>31</v>
      </c>
      <c r="B3" s="2"/>
      <c r="C3" s="2"/>
      <c r="D3" s="2"/>
      <c r="E3" s="2"/>
      <c r="F3" s="2"/>
      <c r="G3" s="2"/>
      <c r="H3" s="3" t="s">
        <v>26</v>
      </c>
    </row>
    <row r="4" spans="1:8" ht="39.75" customHeight="1">
      <c r="A4" s="4" t="s">
        <v>193</v>
      </c>
      <c r="B4" s="4" t="s">
        <v>192</v>
      </c>
      <c r="C4" s="4" t="s">
        <v>60</v>
      </c>
      <c r="D4" s="4" t="s">
        <v>61</v>
      </c>
      <c r="E4" s="4" t="s">
        <v>227</v>
      </c>
      <c r="F4" s="4" t="s">
        <v>192</v>
      </c>
      <c r="G4" s="4" t="s">
        <v>60</v>
      </c>
      <c r="H4" s="4" t="s">
        <v>61</v>
      </c>
    </row>
    <row r="5" spans="1:8" ht="24" customHeight="1">
      <c r="A5" s="22" t="s">
        <v>228</v>
      </c>
      <c r="B5" s="4" t="s">
        <v>70</v>
      </c>
      <c r="C5" s="4" t="s">
        <v>70</v>
      </c>
      <c r="D5" s="4" t="s">
        <v>70</v>
      </c>
      <c r="E5" s="6" t="s">
        <v>229</v>
      </c>
      <c r="F5" s="4" t="s">
        <v>70</v>
      </c>
      <c r="G5" s="4" t="s">
        <v>70</v>
      </c>
      <c r="H5" s="4" t="s">
        <v>70</v>
      </c>
    </row>
    <row r="6" spans="1:8" ht="24" customHeight="1">
      <c r="A6" s="22" t="s">
        <v>230</v>
      </c>
      <c r="B6" s="4" t="s">
        <v>197</v>
      </c>
      <c r="C6" s="23">
        <v>0</v>
      </c>
      <c r="D6" s="23">
        <v>0</v>
      </c>
      <c r="E6" s="6" t="s">
        <v>231</v>
      </c>
      <c r="F6" s="4" t="s">
        <v>197</v>
      </c>
      <c r="G6" s="9"/>
      <c r="H6" s="9"/>
    </row>
    <row r="7" spans="1:8" ht="24" customHeight="1">
      <c r="A7" s="22" t="s">
        <v>232</v>
      </c>
      <c r="B7" s="4" t="s">
        <v>197</v>
      </c>
      <c r="C7" s="24"/>
      <c r="D7" s="24"/>
      <c r="E7" s="6" t="s">
        <v>233</v>
      </c>
      <c r="F7" s="4" t="s">
        <v>234</v>
      </c>
      <c r="G7" s="25">
        <v>0</v>
      </c>
      <c r="H7" s="25">
        <v>0</v>
      </c>
    </row>
    <row r="8" spans="1:8" ht="24" customHeight="1">
      <c r="A8" s="22" t="s">
        <v>235</v>
      </c>
      <c r="B8" s="4" t="s">
        <v>197</v>
      </c>
      <c r="C8" s="24"/>
      <c r="D8" s="24"/>
      <c r="E8" s="6" t="s">
        <v>236</v>
      </c>
      <c r="F8" s="4" t="s">
        <v>234</v>
      </c>
      <c r="G8" s="8"/>
      <c r="H8" s="8"/>
    </row>
    <row r="9" spans="1:8" ht="24" customHeight="1">
      <c r="A9" s="22" t="s">
        <v>237</v>
      </c>
      <c r="B9" s="4" t="s">
        <v>33</v>
      </c>
      <c r="C9" s="26"/>
      <c r="D9" s="26"/>
      <c r="E9" s="6" t="s">
        <v>238</v>
      </c>
      <c r="F9" s="4" t="s">
        <v>234</v>
      </c>
      <c r="G9" s="8"/>
      <c r="H9" s="8"/>
    </row>
    <row r="10" spans="1:8" ht="24" customHeight="1">
      <c r="A10" s="22" t="s">
        <v>239</v>
      </c>
      <c r="B10" s="4" t="s">
        <v>33</v>
      </c>
      <c r="C10" s="26"/>
      <c r="D10" s="26"/>
      <c r="E10" s="22" t="s">
        <v>240</v>
      </c>
      <c r="F10" s="4" t="s">
        <v>70</v>
      </c>
      <c r="G10" s="4" t="s">
        <v>70</v>
      </c>
      <c r="H10" s="4" t="s">
        <v>70</v>
      </c>
    </row>
    <row r="11" spans="1:8" ht="24" customHeight="1">
      <c r="A11" s="22" t="s">
        <v>241</v>
      </c>
      <c r="B11" s="4" t="s">
        <v>33</v>
      </c>
      <c r="C11" s="26"/>
      <c r="D11" s="26"/>
      <c r="E11" s="6" t="s">
        <v>242</v>
      </c>
      <c r="F11" s="4" t="s">
        <v>197</v>
      </c>
      <c r="G11" s="9"/>
      <c r="H11" s="9"/>
    </row>
    <row r="12" spans="1:8" ht="24" customHeight="1">
      <c r="A12" s="22" t="s">
        <v>243</v>
      </c>
      <c r="B12" s="4" t="s">
        <v>33</v>
      </c>
      <c r="C12" s="26"/>
      <c r="D12" s="26"/>
      <c r="E12" s="6" t="s">
        <v>244</v>
      </c>
      <c r="F12" s="4" t="s">
        <v>245</v>
      </c>
      <c r="G12" s="25"/>
      <c r="H12" s="25"/>
    </row>
    <row r="13" spans="1:8" ht="24" customHeight="1">
      <c r="A13" s="22" t="s">
        <v>246</v>
      </c>
      <c r="B13" s="4" t="s">
        <v>70</v>
      </c>
      <c r="C13" s="4" t="s">
        <v>70</v>
      </c>
      <c r="D13" s="4" t="s">
        <v>70</v>
      </c>
      <c r="E13" s="6" t="s">
        <v>247</v>
      </c>
      <c r="F13" s="4" t="s">
        <v>70</v>
      </c>
      <c r="G13" s="4" t="s">
        <v>70</v>
      </c>
      <c r="H13" s="4" t="s">
        <v>70</v>
      </c>
    </row>
    <row r="14" spans="1:8" ht="24" customHeight="1">
      <c r="A14" s="22" t="s">
        <v>231</v>
      </c>
      <c r="B14" s="4" t="s">
        <v>197</v>
      </c>
      <c r="C14" s="9"/>
      <c r="D14" s="9"/>
      <c r="E14" s="6" t="s">
        <v>231</v>
      </c>
      <c r="F14" s="4" t="s">
        <v>197</v>
      </c>
      <c r="G14" s="9">
        <v>220524</v>
      </c>
      <c r="H14" s="9">
        <v>220576</v>
      </c>
    </row>
    <row r="15" spans="1:8" ht="24" customHeight="1">
      <c r="A15" s="12" t="s">
        <v>233</v>
      </c>
      <c r="B15" s="13" t="s">
        <v>234</v>
      </c>
      <c r="C15" s="25">
        <v>0</v>
      </c>
      <c r="D15" s="25">
        <v>0</v>
      </c>
      <c r="E15" s="27" t="s">
        <v>233</v>
      </c>
      <c r="F15" s="4" t="s">
        <v>234</v>
      </c>
      <c r="G15" s="25">
        <f>SUM(G16:G17)</f>
        <v>480</v>
      </c>
      <c r="H15" s="25">
        <f>SUM(H16:H17)</f>
        <v>500</v>
      </c>
    </row>
    <row r="16" spans="1:8" ht="24" customHeight="1">
      <c r="A16" s="28" t="s">
        <v>236</v>
      </c>
      <c r="B16" s="29" t="s">
        <v>245</v>
      </c>
      <c r="C16" s="8"/>
      <c r="D16" s="30"/>
      <c r="E16" s="31" t="s">
        <v>236</v>
      </c>
      <c r="F16" s="4" t="s">
        <v>234</v>
      </c>
      <c r="G16" s="8">
        <v>100</v>
      </c>
      <c r="H16" s="8">
        <v>120</v>
      </c>
    </row>
    <row r="17" spans="1:8" ht="24" customHeight="1">
      <c r="A17" s="28" t="s">
        <v>238</v>
      </c>
      <c r="B17" s="29" t="s">
        <v>245</v>
      </c>
      <c r="C17" s="11"/>
      <c r="D17" s="32"/>
      <c r="E17" s="31" t="s">
        <v>238</v>
      </c>
      <c r="F17" s="13" t="s">
        <v>234</v>
      </c>
      <c r="G17" s="11">
        <v>380</v>
      </c>
      <c r="H17" s="11">
        <v>380</v>
      </c>
    </row>
    <row r="18" spans="1:8" ht="24" customHeight="1">
      <c r="A18" s="28" t="s">
        <v>240</v>
      </c>
      <c r="B18" s="33" t="s">
        <v>70</v>
      </c>
      <c r="C18" s="34" t="s">
        <v>70</v>
      </c>
      <c r="D18" s="34" t="s">
        <v>70</v>
      </c>
      <c r="E18" s="28" t="s">
        <v>240</v>
      </c>
      <c r="F18" s="33" t="s">
        <v>70</v>
      </c>
      <c r="G18" s="34" t="s">
        <v>70</v>
      </c>
      <c r="H18" s="34" t="s">
        <v>70</v>
      </c>
    </row>
    <row r="19" spans="1:8" ht="24" customHeight="1">
      <c r="A19" s="28" t="s">
        <v>242</v>
      </c>
      <c r="B19" s="29" t="s">
        <v>197</v>
      </c>
      <c r="C19" s="9"/>
      <c r="D19" s="35"/>
      <c r="E19" s="36" t="s">
        <v>242</v>
      </c>
      <c r="F19" s="29" t="s">
        <v>197</v>
      </c>
      <c r="G19" s="9">
        <v>220524</v>
      </c>
      <c r="H19" s="9">
        <v>220576</v>
      </c>
    </row>
    <row r="20" spans="1:8" ht="24" customHeight="1">
      <c r="A20" s="28" t="s">
        <v>244</v>
      </c>
      <c r="B20" s="29" t="s">
        <v>245</v>
      </c>
      <c r="C20" s="37"/>
      <c r="D20" s="38"/>
      <c r="E20" s="36" t="s">
        <v>244</v>
      </c>
      <c r="F20" s="29" t="s">
        <v>245</v>
      </c>
      <c r="G20" s="37">
        <v>25</v>
      </c>
      <c r="H20" s="37">
        <v>25</v>
      </c>
    </row>
    <row r="21" spans="1:8" ht="15.75" customHeight="1">
      <c r="A21" s="20"/>
      <c r="B21" s="20"/>
      <c r="C21" s="20"/>
      <c r="D21" s="20"/>
      <c r="E21" s="20"/>
      <c r="F21" s="20"/>
      <c r="G21" s="20"/>
      <c r="H21" s="39" t="s">
        <v>248</v>
      </c>
    </row>
  </sheetData>
  <mergeCells count="1">
    <mergeCell ref="A2:H2"/>
  </mergeCells>
  <phoneticPr fontId="13" type="noConversion"/>
  <pageMargins left="0.75" right="0.75" top="0.98" bottom="0.98" header="0.51" footer="0.51"/>
  <pageSetup paperSize="9" scale="74" orientation="landscape" errors="blank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workbookViewId="0"/>
  </sheetViews>
  <sheetFormatPr defaultColWidth="9.140625" defaultRowHeight="14.25" customHeight="1"/>
  <cols>
    <col min="1" max="1" width="26.140625" customWidth="1"/>
    <col min="2" max="2" width="7.140625" customWidth="1"/>
    <col min="3" max="4" width="25.7109375" customWidth="1"/>
    <col min="5" max="5" width="32.85546875" customWidth="1"/>
    <col min="6" max="6" width="7.140625" customWidth="1"/>
    <col min="7" max="8" width="25.7109375" customWidth="1"/>
  </cols>
  <sheetData>
    <row r="1" spans="1:8" ht="7.5" customHeight="1">
      <c r="A1" s="1"/>
      <c r="B1" s="1"/>
      <c r="C1" s="1"/>
      <c r="D1" s="1"/>
      <c r="E1" s="1"/>
      <c r="F1" s="1"/>
      <c r="G1" s="1"/>
      <c r="H1" s="1"/>
    </row>
    <row r="2" spans="1:8" ht="37.5" customHeight="1">
      <c r="A2" s="122" t="s">
        <v>249</v>
      </c>
      <c r="B2" s="122"/>
      <c r="C2" s="122"/>
      <c r="D2" s="122"/>
      <c r="E2" s="122"/>
      <c r="F2" s="122"/>
      <c r="G2" s="122"/>
      <c r="H2" s="122"/>
    </row>
    <row r="3" spans="1:8" ht="15" customHeight="1">
      <c r="A3" s="2" t="s">
        <v>31</v>
      </c>
      <c r="B3" s="2"/>
      <c r="C3" s="2"/>
      <c r="D3" s="2"/>
      <c r="E3" s="2"/>
      <c r="F3" s="2"/>
      <c r="G3" s="2"/>
      <c r="H3" s="3" t="s">
        <v>28</v>
      </c>
    </row>
    <row r="4" spans="1:8" ht="37.5" customHeight="1">
      <c r="A4" s="4" t="s">
        <v>250</v>
      </c>
      <c r="B4" s="4" t="s">
        <v>192</v>
      </c>
      <c r="C4" s="4" t="s">
        <v>60</v>
      </c>
      <c r="D4" s="4" t="s">
        <v>61</v>
      </c>
      <c r="E4" s="5" t="s">
        <v>250</v>
      </c>
      <c r="F4" s="5" t="s">
        <v>192</v>
      </c>
      <c r="G4" s="4" t="s">
        <v>60</v>
      </c>
      <c r="H4" s="4" t="s">
        <v>61</v>
      </c>
    </row>
    <row r="5" spans="1:8" ht="30" customHeight="1">
      <c r="A5" s="6" t="s">
        <v>251</v>
      </c>
      <c r="B5" s="4" t="s">
        <v>70</v>
      </c>
      <c r="C5" s="4" t="s">
        <v>70</v>
      </c>
      <c r="D5" s="7" t="s">
        <v>70</v>
      </c>
      <c r="E5" s="6" t="s">
        <v>237</v>
      </c>
      <c r="F5" s="4" t="s">
        <v>33</v>
      </c>
      <c r="G5" s="8"/>
      <c r="H5" s="8"/>
    </row>
    <row r="6" spans="1:8" ht="30" customHeight="1">
      <c r="A6" s="6" t="s">
        <v>230</v>
      </c>
      <c r="B6" s="4" t="s">
        <v>197</v>
      </c>
      <c r="C6" s="9"/>
      <c r="D6" s="9"/>
      <c r="E6" s="6" t="s">
        <v>252</v>
      </c>
      <c r="F6" s="4" t="s">
        <v>197</v>
      </c>
      <c r="G6" s="10"/>
      <c r="H6" s="10"/>
    </row>
    <row r="7" spans="1:8" ht="30" customHeight="1">
      <c r="A7" s="6" t="s">
        <v>237</v>
      </c>
      <c r="B7" s="4" t="s">
        <v>33</v>
      </c>
      <c r="C7" s="8"/>
      <c r="D7" s="8"/>
      <c r="E7" s="6" t="s">
        <v>253</v>
      </c>
      <c r="F7" s="4" t="s">
        <v>70</v>
      </c>
      <c r="G7" s="4" t="s">
        <v>70</v>
      </c>
      <c r="H7" s="4" t="s">
        <v>70</v>
      </c>
    </row>
    <row r="8" spans="1:8" ht="30" customHeight="1">
      <c r="A8" s="6" t="s">
        <v>254</v>
      </c>
      <c r="B8" s="4" t="s">
        <v>197</v>
      </c>
      <c r="C8" s="9"/>
      <c r="D8" s="9"/>
      <c r="E8" s="6" t="s">
        <v>230</v>
      </c>
      <c r="F8" s="4" t="s">
        <v>197</v>
      </c>
      <c r="G8" s="9"/>
      <c r="H8" s="9"/>
    </row>
    <row r="9" spans="1:8" ht="30" customHeight="1">
      <c r="A9" s="6" t="s">
        <v>255</v>
      </c>
      <c r="B9" s="4" t="s">
        <v>256</v>
      </c>
      <c r="C9" s="9"/>
      <c r="D9" s="9"/>
      <c r="E9" s="6" t="s">
        <v>237</v>
      </c>
      <c r="F9" s="4" t="s">
        <v>33</v>
      </c>
      <c r="G9" s="11"/>
      <c r="H9" s="11"/>
    </row>
    <row r="10" spans="1:8" ht="30" customHeight="1">
      <c r="A10" s="12" t="s">
        <v>257</v>
      </c>
      <c r="B10" s="13" t="s">
        <v>197</v>
      </c>
      <c r="C10" s="14"/>
      <c r="D10" s="14"/>
      <c r="E10" s="6" t="s">
        <v>258</v>
      </c>
      <c r="F10" s="4" t="s">
        <v>259</v>
      </c>
      <c r="G10" s="15"/>
      <c r="H10" s="15"/>
    </row>
    <row r="11" spans="1:8" ht="30" customHeight="1">
      <c r="A11" s="16" t="s">
        <v>260</v>
      </c>
      <c r="B11" s="17" t="s">
        <v>70</v>
      </c>
      <c r="C11" s="17" t="s">
        <v>70</v>
      </c>
      <c r="D11" s="17" t="s">
        <v>70</v>
      </c>
      <c r="E11" s="6" t="s">
        <v>261</v>
      </c>
      <c r="F11" s="4" t="s">
        <v>259</v>
      </c>
      <c r="G11" s="18"/>
      <c r="H11" s="18"/>
    </row>
    <row r="12" spans="1:8" ht="30" customHeight="1">
      <c r="A12" s="6" t="s">
        <v>230</v>
      </c>
      <c r="B12" s="4" t="s">
        <v>197</v>
      </c>
      <c r="C12" s="9"/>
      <c r="D12" s="9"/>
      <c r="E12" s="4" t="s">
        <v>70</v>
      </c>
      <c r="F12" s="4" t="s">
        <v>70</v>
      </c>
      <c r="G12" s="19" t="s">
        <v>70</v>
      </c>
      <c r="H12" s="19" t="s">
        <v>70</v>
      </c>
    </row>
    <row r="13" spans="1:8" ht="15" customHeight="1">
      <c r="A13" s="20"/>
      <c r="B13" s="20"/>
      <c r="C13" s="20"/>
      <c r="D13" s="20"/>
      <c r="E13" s="20"/>
      <c r="F13" s="20"/>
      <c r="G13" s="20"/>
      <c r="H13" s="21" t="s">
        <v>262</v>
      </c>
    </row>
  </sheetData>
  <mergeCells count="1">
    <mergeCell ref="A2:H2"/>
  </mergeCells>
  <phoneticPr fontId="13" type="noConversion"/>
  <pageMargins left="0.75" right="0.75" top="0.98" bottom="0.98" header="0.51" footer="0.51"/>
  <pageSetup paperSize="9" orientation="portrait" errors="blank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GridLines="0" workbookViewId="0">
      <selection activeCell="E10" sqref="E10"/>
    </sheetView>
  </sheetViews>
  <sheetFormatPr defaultColWidth="9.140625" defaultRowHeight="14.25" customHeight="1"/>
  <cols>
    <col min="1" max="1" width="33.42578125" customWidth="1"/>
    <col min="2" max="10" width="20.42578125" customWidth="1"/>
  </cols>
  <sheetData>
    <row r="1" spans="1:10" ht="7.5" customHeight="1">
      <c r="A1" s="55"/>
      <c r="B1" s="75"/>
      <c r="C1" s="75"/>
      <c r="D1" s="75"/>
      <c r="E1" s="75"/>
      <c r="F1" s="75"/>
      <c r="G1" s="75"/>
      <c r="H1" s="75"/>
      <c r="I1" s="75"/>
      <c r="J1" s="75"/>
    </row>
    <row r="2" spans="1:10" ht="39.75" customHeight="1">
      <c r="A2" s="122" t="s">
        <v>29</v>
      </c>
      <c r="B2" s="122"/>
      <c r="C2" s="122"/>
      <c r="D2" s="124"/>
      <c r="E2" s="122"/>
      <c r="F2" s="122"/>
      <c r="G2" s="122"/>
      <c r="H2" s="122"/>
      <c r="I2" s="122"/>
      <c r="J2" s="122"/>
    </row>
    <row r="3" spans="1:10" ht="15.75" customHeight="1">
      <c r="A3" s="105"/>
      <c r="B3" s="105"/>
      <c r="C3" s="105"/>
      <c r="D3" s="75"/>
      <c r="E3" s="105"/>
      <c r="F3" s="105"/>
      <c r="G3" s="105"/>
      <c r="H3" s="105"/>
      <c r="I3" s="125" t="s">
        <v>30</v>
      </c>
      <c r="J3" s="125"/>
    </row>
    <row r="4" spans="1:10" ht="15.75" customHeight="1">
      <c r="A4" s="2" t="s">
        <v>31</v>
      </c>
      <c r="B4" s="106"/>
      <c r="C4" s="107"/>
      <c r="D4" s="108"/>
      <c r="E4" s="106"/>
      <c r="F4" s="106"/>
      <c r="G4" s="106"/>
      <c r="H4" s="106"/>
      <c r="I4" s="3" t="s">
        <v>32</v>
      </c>
      <c r="J4" s="96" t="s">
        <v>33</v>
      </c>
    </row>
    <row r="5" spans="1:10" ht="39.75" customHeight="1">
      <c r="A5" s="4" t="s">
        <v>34</v>
      </c>
      <c r="B5" s="109" t="s">
        <v>35</v>
      </c>
      <c r="C5" s="110" t="s">
        <v>36</v>
      </c>
      <c r="D5" s="110" t="s">
        <v>37</v>
      </c>
      <c r="E5" s="111" t="s">
        <v>38</v>
      </c>
      <c r="F5" s="44" t="s">
        <v>39</v>
      </c>
      <c r="G5" s="44" t="s">
        <v>40</v>
      </c>
      <c r="H5" s="44" t="s">
        <v>41</v>
      </c>
      <c r="I5" s="109" t="s">
        <v>42</v>
      </c>
      <c r="J5" s="110" t="s">
        <v>43</v>
      </c>
    </row>
    <row r="6" spans="1:10" ht="24" customHeight="1">
      <c r="A6" s="112" t="s">
        <v>44</v>
      </c>
      <c r="B6" s="25">
        <f>SUM(B7:B11)</f>
        <v>0</v>
      </c>
      <c r="C6" s="25">
        <f>SUM(C7:C11)</f>
        <v>0</v>
      </c>
      <c r="D6" s="25">
        <f>SUM(D7:D11)</f>
        <v>0</v>
      </c>
      <c r="E6" s="25">
        <f>SUM(E7:E11)</f>
        <v>121315760</v>
      </c>
      <c r="F6" s="25"/>
      <c r="G6" s="25"/>
      <c r="H6" s="25"/>
      <c r="I6" s="115"/>
      <c r="J6" s="92"/>
    </row>
    <row r="7" spans="1:10" ht="24" customHeight="1">
      <c r="A7" s="46" t="s">
        <v>45</v>
      </c>
      <c r="B7" s="25"/>
      <c r="C7" s="25"/>
      <c r="D7" s="25"/>
      <c r="E7" s="25">
        <f>+新型农村合作医疗!C6</f>
        <v>30879600</v>
      </c>
      <c r="F7" s="25"/>
      <c r="G7" s="25"/>
      <c r="H7" s="25"/>
      <c r="I7" s="115"/>
      <c r="J7" s="92"/>
    </row>
    <row r="8" spans="1:10" ht="24" customHeight="1">
      <c r="A8" s="46" t="s">
        <v>46</v>
      </c>
      <c r="B8" s="25"/>
      <c r="C8" s="25"/>
      <c r="D8" s="25"/>
      <c r="E8" s="25"/>
      <c r="F8" s="25"/>
      <c r="G8" s="25"/>
      <c r="H8" s="25"/>
      <c r="I8" s="115"/>
      <c r="J8" s="92"/>
    </row>
    <row r="9" spans="1:10" ht="24" customHeight="1">
      <c r="A9" s="6" t="s">
        <v>47</v>
      </c>
      <c r="B9" s="25"/>
      <c r="C9" s="25"/>
      <c r="D9" s="25"/>
      <c r="E9" s="25">
        <f>+新型农村合作医疗!C9</f>
        <v>90436160</v>
      </c>
      <c r="F9" s="25"/>
      <c r="G9" s="25"/>
      <c r="H9" s="25"/>
      <c r="I9" s="115"/>
      <c r="J9" s="92"/>
    </row>
    <row r="10" spans="1:10" ht="24" customHeight="1">
      <c r="A10" s="6" t="s">
        <v>48</v>
      </c>
      <c r="B10" s="25"/>
      <c r="C10" s="25"/>
      <c r="D10" s="25"/>
      <c r="E10" s="25"/>
      <c r="F10" s="25"/>
      <c r="G10" s="25"/>
      <c r="H10" s="25"/>
      <c r="I10" s="115"/>
      <c r="J10" s="116"/>
    </row>
    <row r="11" spans="1:10" ht="24" customHeight="1">
      <c r="A11" s="6" t="s">
        <v>49</v>
      </c>
      <c r="B11" s="25"/>
      <c r="C11" s="25"/>
      <c r="D11" s="25"/>
      <c r="E11" s="25"/>
      <c r="F11" s="25"/>
      <c r="G11" s="25"/>
      <c r="H11" s="25"/>
      <c r="I11" s="25"/>
      <c r="J11" s="37"/>
    </row>
    <row r="12" spans="1:10" ht="24" customHeight="1">
      <c r="A12" s="46" t="s">
        <v>50</v>
      </c>
      <c r="B12" s="25">
        <f>SUM(B13:B15)</f>
        <v>0</v>
      </c>
      <c r="C12" s="25">
        <f>SUM(C13:C15)</f>
        <v>0</v>
      </c>
      <c r="D12" s="25">
        <f>SUM(D13:D15)</f>
        <v>0</v>
      </c>
      <c r="E12" s="25">
        <f>SUM(E13:E15)</f>
        <v>102134200</v>
      </c>
      <c r="F12" s="25"/>
      <c r="G12" s="25"/>
      <c r="H12" s="25"/>
      <c r="I12" s="115"/>
      <c r="J12" s="92"/>
    </row>
    <row r="13" spans="1:10" ht="24" customHeight="1">
      <c r="A13" s="46" t="s">
        <v>51</v>
      </c>
      <c r="B13" s="25"/>
      <c r="C13" s="25"/>
      <c r="D13" s="25"/>
      <c r="E13" s="25">
        <f>+新型农村合作医疗!F13</f>
        <v>102134200</v>
      </c>
      <c r="F13" s="25"/>
      <c r="G13" s="25"/>
      <c r="H13" s="25"/>
      <c r="I13" s="115"/>
      <c r="J13" s="92"/>
    </row>
    <row r="14" spans="1:10" ht="24" customHeight="1">
      <c r="A14" s="46" t="s">
        <v>52</v>
      </c>
      <c r="B14" s="25"/>
      <c r="C14" s="25"/>
      <c r="D14" s="25"/>
      <c r="E14" s="25"/>
      <c r="F14" s="25"/>
      <c r="G14" s="25"/>
      <c r="H14" s="25"/>
      <c r="I14" s="115"/>
      <c r="J14" s="116"/>
    </row>
    <row r="15" spans="1:10" ht="24" customHeight="1">
      <c r="A15" s="6" t="s">
        <v>53</v>
      </c>
      <c r="B15" s="25"/>
      <c r="C15" s="25"/>
      <c r="D15" s="25"/>
      <c r="E15" s="25"/>
      <c r="F15" s="25"/>
      <c r="G15" s="25"/>
      <c r="H15" s="25"/>
      <c r="I15" s="25"/>
      <c r="J15" s="37"/>
    </row>
    <row r="16" spans="1:10" ht="24" customHeight="1">
      <c r="A16" s="112" t="s">
        <v>54</v>
      </c>
      <c r="B16" s="25">
        <f>+B6-B12</f>
        <v>0</v>
      </c>
      <c r="C16" s="25">
        <f>+C6-C12</f>
        <v>0</v>
      </c>
      <c r="D16" s="25">
        <f>+D6-D12</f>
        <v>0</v>
      </c>
      <c r="E16" s="25">
        <f>+E6-E12</f>
        <v>19181560</v>
      </c>
      <c r="F16" s="25">
        <v>0</v>
      </c>
      <c r="G16" s="25">
        <v>0</v>
      </c>
      <c r="H16" s="25">
        <v>0</v>
      </c>
      <c r="I16" s="115">
        <v>0</v>
      </c>
      <c r="J16" s="92">
        <v>0</v>
      </c>
    </row>
    <row r="17" spans="1:10" ht="24" customHeight="1">
      <c r="A17" s="46" t="s">
        <v>55</v>
      </c>
      <c r="B17" s="25"/>
      <c r="C17" s="25"/>
      <c r="D17" s="25"/>
      <c r="E17" s="25">
        <f>+新型农村合作医疗!F18</f>
        <v>40809710.32</v>
      </c>
      <c r="F17" s="25"/>
      <c r="G17" s="25"/>
      <c r="H17" s="25"/>
      <c r="I17" s="115"/>
      <c r="J17" s="92"/>
    </row>
    <row r="18" spans="1:10" ht="15.75" customHeight="1">
      <c r="A18" s="113"/>
      <c r="B18" s="114"/>
      <c r="C18" s="114"/>
      <c r="D18" s="113"/>
      <c r="E18" s="114"/>
      <c r="F18" s="114"/>
      <c r="G18" s="114"/>
      <c r="H18" s="114"/>
      <c r="I18" s="114"/>
      <c r="J18" s="104" t="s">
        <v>56</v>
      </c>
    </row>
  </sheetData>
  <mergeCells count="2">
    <mergeCell ref="A2:J2"/>
    <mergeCell ref="I3:J3"/>
  </mergeCells>
  <phoneticPr fontId="13" type="noConversion"/>
  <pageMargins left="0.75" right="0.75" top="0.98" bottom="0.98" header="0.51" footer="0.51"/>
  <pageSetup paperSize="9" orientation="portrait" errors="blank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B26" sqref="B26"/>
    </sheetView>
  </sheetViews>
  <sheetFormatPr defaultColWidth="9.140625" defaultRowHeight="14.25" customHeight="1"/>
  <cols>
    <col min="1" max="1" width="29.85546875" customWidth="1"/>
    <col min="2" max="3" width="30.28515625" customWidth="1"/>
    <col min="4" max="4" width="27.42578125" customWidth="1"/>
    <col min="5" max="6" width="30.28515625" customWidth="1"/>
  </cols>
  <sheetData>
    <row r="1" spans="1:6" ht="7.5" customHeight="1">
      <c r="A1" s="40"/>
      <c r="B1" s="55"/>
      <c r="C1" s="55"/>
      <c r="D1" s="55"/>
      <c r="E1" s="55"/>
      <c r="F1" s="55"/>
    </row>
    <row r="2" spans="1:6" ht="39.75" customHeight="1">
      <c r="A2" s="122" t="s">
        <v>57</v>
      </c>
      <c r="B2" s="122"/>
      <c r="C2" s="122"/>
      <c r="D2" s="122"/>
      <c r="E2" s="122"/>
      <c r="F2" s="122"/>
    </row>
    <row r="3" spans="1:6" ht="15.75" customHeight="1">
      <c r="A3" s="95"/>
      <c r="B3" s="95"/>
      <c r="C3" s="95"/>
      <c r="D3" s="95"/>
      <c r="E3" s="125" t="s">
        <v>58</v>
      </c>
      <c r="F3" s="125"/>
    </row>
    <row r="4" spans="1:6" ht="15.75" customHeight="1">
      <c r="A4" s="2" t="s">
        <v>31</v>
      </c>
      <c r="B4" s="2"/>
      <c r="C4" s="2"/>
      <c r="D4" s="2"/>
      <c r="E4" s="3" t="s">
        <v>32</v>
      </c>
      <c r="F4" s="96" t="s">
        <v>33</v>
      </c>
    </row>
    <row r="5" spans="1:6" ht="39.75" customHeight="1">
      <c r="A5" s="4" t="s">
        <v>59</v>
      </c>
      <c r="B5" s="4" t="s">
        <v>60</v>
      </c>
      <c r="C5" s="4" t="s">
        <v>61</v>
      </c>
      <c r="D5" s="4" t="s">
        <v>62</v>
      </c>
      <c r="E5" s="61" t="s">
        <v>60</v>
      </c>
      <c r="F5" s="85" t="s">
        <v>61</v>
      </c>
    </row>
    <row r="6" spans="1:6" ht="24" customHeight="1">
      <c r="A6" s="6" t="s">
        <v>63</v>
      </c>
      <c r="B6" s="8"/>
      <c r="C6" s="8"/>
      <c r="D6" s="6" t="s">
        <v>64</v>
      </c>
      <c r="E6" s="97"/>
      <c r="F6" s="98"/>
    </row>
    <row r="7" spans="1:6" ht="24" customHeight="1">
      <c r="A7" s="6" t="s">
        <v>65</v>
      </c>
      <c r="B7" s="8"/>
      <c r="C7" s="8"/>
      <c r="D7" s="6" t="s">
        <v>66</v>
      </c>
      <c r="E7" s="97"/>
      <c r="F7" s="98"/>
    </row>
    <row r="8" spans="1:6" ht="24" customHeight="1">
      <c r="A8" s="6" t="s">
        <v>67</v>
      </c>
      <c r="B8" s="8"/>
      <c r="C8" s="8"/>
      <c r="D8" s="6" t="s">
        <v>68</v>
      </c>
      <c r="E8" s="97"/>
      <c r="F8" s="98"/>
    </row>
    <row r="9" spans="1:6" ht="24" customHeight="1">
      <c r="A9" s="6" t="s">
        <v>69</v>
      </c>
      <c r="B9" s="8"/>
      <c r="C9" s="8"/>
      <c r="D9" s="4" t="s">
        <v>70</v>
      </c>
      <c r="E9" s="99" t="s">
        <v>70</v>
      </c>
      <c r="F9" s="100" t="s">
        <v>70</v>
      </c>
    </row>
    <row r="10" spans="1:6" ht="24" customHeight="1">
      <c r="A10" s="6" t="s">
        <v>71</v>
      </c>
      <c r="B10" s="8"/>
      <c r="C10" s="8"/>
      <c r="D10" s="6" t="s">
        <v>72</v>
      </c>
      <c r="E10" s="97"/>
      <c r="F10" s="98"/>
    </row>
    <row r="11" spans="1:6" ht="24" customHeight="1">
      <c r="A11" s="6" t="s">
        <v>73</v>
      </c>
      <c r="B11" s="8"/>
      <c r="C11" s="8"/>
      <c r="D11" s="6" t="s">
        <v>74</v>
      </c>
      <c r="E11" s="97"/>
      <c r="F11" s="98"/>
    </row>
    <row r="12" spans="1:6" ht="24" customHeight="1">
      <c r="A12" s="6" t="s">
        <v>75</v>
      </c>
      <c r="B12" s="25">
        <v>0</v>
      </c>
      <c r="C12" s="25">
        <v>0</v>
      </c>
      <c r="D12" s="6" t="s">
        <v>76</v>
      </c>
      <c r="E12" s="101">
        <v>0</v>
      </c>
      <c r="F12" s="102">
        <v>0</v>
      </c>
    </row>
    <row r="13" spans="1:6" ht="24" customHeight="1">
      <c r="A13" s="6" t="s">
        <v>77</v>
      </c>
      <c r="B13" s="8"/>
      <c r="C13" s="8"/>
      <c r="D13" s="6" t="s">
        <v>78</v>
      </c>
      <c r="E13" s="97"/>
      <c r="F13" s="98"/>
    </row>
    <row r="14" spans="1:6" ht="24" customHeight="1">
      <c r="A14" s="6" t="s">
        <v>79</v>
      </c>
      <c r="B14" s="8"/>
      <c r="C14" s="8"/>
      <c r="D14" s="6" t="s">
        <v>80</v>
      </c>
      <c r="E14" s="97"/>
      <c r="F14" s="98"/>
    </row>
    <row r="15" spans="1:6" ht="24" customHeight="1">
      <c r="A15" s="6" t="s">
        <v>81</v>
      </c>
      <c r="B15" s="25">
        <v>0</v>
      </c>
      <c r="C15" s="37">
        <v>0</v>
      </c>
      <c r="D15" s="6" t="s">
        <v>82</v>
      </c>
      <c r="E15" s="101">
        <v>0</v>
      </c>
      <c r="F15" s="102">
        <v>0</v>
      </c>
    </row>
    <row r="16" spans="1:6" ht="24" customHeight="1">
      <c r="A16" s="4" t="s">
        <v>70</v>
      </c>
      <c r="B16" s="99" t="s">
        <v>70</v>
      </c>
      <c r="C16" s="103" t="s">
        <v>70</v>
      </c>
      <c r="D16" s="6" t="s">
        <v>83</v>
      </c>
      <c r="E16" s="101">
        <v>0</v>
      </c>
      <c r="F16" s="102">
        <v>0</v>
      </c>
    </row>
    <row r="17" spans="1:6" ht="24" customHeight="1">
      <c r="A17" s="6" t="s">
        <v>84</v>
      </c>
      <c r="B17" s="8"/>
      <c r="C17" s="25">
        <v>0</v>
      </c>
      <c r="D17" s="6" t="s">
        <v>85</v>
      </c>
      <c r="E17" s="101">
        <v>0</v>
      </c>
      <c r="F17" s="102">
        <v>0</v>
      </c>
    </row>
    <row r="18" spans="1:6" ht="24" customHeight="1">
      <c r="A18" s="4" t="s">
        <v>86</v>
      </c>
      <c r="B18" s="25">
        <v>0</v>
      </c>
      <c r="C18" s="25">
        <v>0</v>
      </c>
      <c r="D18" s="4" t="s">
        <v>86</v>
      </c>
      <c r="E18" s="101">
        <v>0</v>
      </c>
      <c r="F18" s="102">
        <v>0</v>
      </c>
    </row>
    <row r="19" spans="1:6" ht="15.75" customHeight="1">
      <c r="A19" s="20"/>
      <c r="B19" s="20"/>
      <c r="C19" s="20"/>
      <c r="D19" s="20"/>
      <c r="E19" s="20"/>
      <c r="F19" s="104" t="s">
        <v>87</v>
      </c>
    </row>
  </sheetData>
  <mergeCells count="2">
    <mergeCell ref="A2:F2"/>
    <mergeCell ref="E3:F3"/>
  </mergeCells>
  <phoneticPr fontId="13" type="noConversion"/>
  <pageMargins left="0.75" right="0.75" top="0.98" bottom="0.98" header="0.51" footer="0.51"/>
  <pageSetup paperSize="9" orientation="portrait" errors="blank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14" sqref="C14"/>
    </sheetView>
  </sheetViews>
  <sheetFormatPr defaultColWidth="9.140625" defaultRowHeight="14.25" customHeight="1"/>
  <cols>
    <col min="1" max="1" width="29.85546875" customWidth="1"/>
    <col min="2" max="3" width="30.28515625" customWidth="1"/>
    <col min="4" max="4" width="27.42578125" customWidth="1"/>
    <col min="5" max="6" width="30.28515625" customWidth="1"/>
  </cols>
  <sheetData>
    <row r="1" spans="1:6" ht="7.5" customHeight="1">
      <c r="A1" s="40"/>
      <c r="B1" s="55"/>
      <c r="C1" s="55"/>
      <c r="D1" s="55"/>
      <c r="E1" s="55"/>
      <c r="F1" s="55"/>
    </row>
    <row r="2" spans="1:6" ht="39.75" customHeight="1">
      <c r="A2" s="122" t="s">
        <v>88</v>
      </c>
      <c r="B2" s="122"/>
      <c r="C2" s="122"/>
      <c r="D2" s="122"/>
      <c r="E2" s="122"/>
      <c r="F2" s="122"/>
    </row>
    <row r="3" spans="1:6" ht="15.75" customHeight="1">
      <c r="A3" s="95"/>
      <c r="B3" s="95"/>
      <c r="C3" s="95"/>
      <c r="D3" s="95"/>
      <c r="E3" s="125" t="s">
        <v>89</v>
      </c>
      <c r="F3" s="125"/>
    </row>
    <row r="4" spans="1:6" ht="15.75" customHeight="1">
      <c r="A4" s="2" t="s">
        <v>31</v>
      </c>
      <c r="B4" s="2"/>
      <c r="C4" s="2"/>
      <c r="D4" s="2"/>
      <c r="E4" s="3" t="s">
        <v>32</v>
      </c>
      <c r="F4" s="96" t="s">
        <v>33</v>
      </c>
    </row>
    <row r="5" spans="1:6" ht="39.75" customHeight="1">
      <c r="A5" s="4" t="s">
        <v>59</v>
      </c>
      <c r="B5" s="4" t="s">
        <v>60</v>
      </c>
      <c r="C5" s="4" t="s">
        <v>61</v>
      </c>
      <c r="D5" s="4" t="s">
        <v>62</v>
      </c>
      <c r="E5" s="61" t="s">
        <v>60</v>
      </c>
      <c r="F5" s="85" t="s">
        <v>61</v>
      </c>
    </row>
    <row r="6" spans="1:6" ht="24" customHeight="1">
      <c r="A6" s="6" t="s">
        <v>63</v>
      </c>
      <c r="B6" s="8"/>
      <c r="C6" s="8"/>
      <c r="D6" s="6" t="s">
        <v>64</v>
      </c>
      <c r="E6" s="97"/>
      <c r="F6" s="98"/>
    </row>
    <row r="7" spans="1:6" ht="24" customHeight="1">
      <c r="A7" s="6" t="s">
        <v>65</v>
      </c>
      <c r="B7" s="8"/>
      <c r="C7" s="8"/>
      <c r="D7" s="4" t="s">
        <v>70</v>
      </c>
      <c r="E7" s="99" t="s">
        <v>70</v>
      </c>
      <c r="F7" s="100" t="s">
        <v>70</v>
      </c>
    </row>
    <row r="8" spans="1:6" ht="24" customHeight="1">
      <c r="A8" s="6" t="s">
        <v>67</v>
      </c>
      <c r="B8" s="8"/>
      <c r="C8" s="8"/>
      <c r="D8" s="4" t="s">
        <v>70</v>
      </c>
      <c r="E8" s="99" t="s">
        <v>70</v>
      </c>
      <c r="F8" s="100" t="s">
        <v>70</v>
      </c>
    </row>
    <row r="9" spans="1:6" ht="24" customHeight="1">
      <c r="A9" s="6" t="s">
        <v>69</v>
      </c>
      <c r="B9" s="8"/>
      <c r="C9" s="8"/>
      <c r="D9" s="4" t="s">
        <v>70</v>
      </c>
      <c r="E9" s="99" t="s">
        <v>70</v>
      </c>
      <c r="F9" s="100" t="s">
        <v>70</v>
      </c>
    </row>
    <row r="10" spans="1:6" ht="24" customHeight="1">
      <c r="A10" s="6" t="s">
        <v>71</v>
      </c>
      <c r="B10" s="8"/>
      <c r="C10" s="8"/>
      <c r="D10" s="6" t="s">
        <v>90</v>
      </c>
      <c r="E10" s="97"/>
      <c r="F10" s="98"/>
    </row>
    <row r="11" spans="1:6" ht="24" customHeight="1">
      <c r="A11" s="6" t="s">
        <v>73</v>
      </c>
      <c r="B11" s="8"/>
      <c r="C11" s="8"/>
      <c r="D11" s="6" t="s">
        <v>91</v>
      </c>
      <c r="E11" s="97"/>
      <c r="F11" s="98"/>
    </row>
    <row r="12" spans="1:6" ht="24" customHeight="1">
      <c r="A12" s="6" t="s">
        <v>75</v>
      </c>
      <c r="B12" s="25">
        <v>0</v>
      </c>
      <c r="C12" s="25">
        <v>0</v>
      </c>
      <c r="D12" s="6" t="s">
        <v>92</v>
      </c>
      <c r="E12" s="101">
        <v>0</v>
      </c>
      <c r="F12" s="102">
        <v>0</v>
      </c>
    </row>
    <row r="13" spans="1:6" ht="24" customHeight="1">
      <c r="A13" s="6" t="s">
        <v>77</v>
      </c>
      <c r="B13" s="8"/>
      <c r="C13" s="8"/>
      <c r="D13" s="6" t="s">
        <v>93</v>
      </c>
      <c r="E13" s="97"/>
      <c r="F13" s="98"/>
    </row>
    <row r="14" spans="1:6" ht="24" customHeight="1">
      <c r="A14" s="6" t="s">
        <v>79</v>
      </c>
      <c r="B14" s="8"/>
      <c r="C14" s="8"/>
      <c r="D14" s="6" t="s">
        <v>94</v>
      </c>
      <c r="E14" s="97"/>
      <c r="F14" s="98"/>
    </row>
    <row r="15" spans="1:6" ht="24" customHeight="1">
      <c r="A15" s="6" t="s">
        <v>81</v>
      </c>
      <c r="B15" s="25">
        <v>0</v>
      </c>
      <c r="C15" s="37">
        <v>0</v>
      </c>
      <c r="D15" s="6" t="s">
        <v>95</v>
      </c>
      <c r="E15" s="101">
        <v>0</v>
      </c>
      <c r="F15" s="102">
        <v>0</v>
      </c>
    </row>
    <row r="16" spans="1:6" ht="24" customHeight="1">
      <c r="A16" s="4" t="s">
        <v>70</v>
      </c>
      <c r="B16" s="99" t="s">
        <v>70</v>
      </c>
      <c r="C16" s="103" t="s">
        <v>70</v>
      </c>
      <c r="D16" s="6" t="s">
        <v>96</v>
      </c>
      <c r="E16" s="101">
        <v>0</v>
      </c>
      <c r="F16" s="102">
        <v>0</v>
      </c>
    </row>
    <row r="17" spans="1:6" ht="24" customHeight="1">
      <c r="A17" s="6" t="s">
        <v>84</v>
      </c>
      <c r="B17" s="8"/>
      <c r="C17" s="25">
        <v>0</v>
      </c>
      <c r="D17" s="6" t="s">
        <v>97</v>
      </c>
      <c r="E17" s="101">
        <v>0</v>
      </c>
      <c r="F17" s="102">
        <v>0</v>
      </c>
    </row>
    <row r="18" spans="1:6" ht="24" customHeight="1">
      <c r="A18" s="4" t="s">
        <v>86</v>
      </c>
      <c r="B18" s="25">
        <v>0</v>
      </c>
      <c r="C18" s="25">
        <v>0</v>
      </c>
      <c r="D18" s="4" t="s">
        <v>86</v>
      </c>
      <c r="E18" s="101">
        <v>0</v>
      </c>
      <c r="F18" s="102">
        <v>0</v>
      </c>
    </row>
    <row r="19" spans="1:6" ht="15.75" customHeight="1">
      <c r="A19" s="20"/>
      <c r="B19" s="20"/>
      <c r="C19" s="20"/>
      <c r="D19" s="20"/>
      <c r="E19" s="20"/>
      <c r="F19" s="104" t="s">
        <v>98</v>
      </c>
    </row>
  </sheetData>
  <mergeCells count="2">
    <mergeCell ref="A2:F2"/>
    <mergeCell ref="E3:F3"/>
  </mergeCells>
  <phoneticPr fontId="13" type="noConversion"/>
  <pageMargins left="0.75" right="0.75" top="0.98" bottom="0.98" header="0.51" footer="0.51"/>
  <pageSetup paperSize="9" orientation="portrait" errors="blank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workbookViewId="0">
      <selection activeCell="B25" sqref="B25"/>
    </sheetView>
  </sheetViews>
  <sheetFormatPr defaultColWidth="9.140625" defaultRowHeight="14.25" customHeight="1"/>
  <cols>
    <col min="1" max="1" width="31.140625" customWidth="1"/>
    <col min="2" max="3" width="30.28515625" customWidth="1"/>
    <col min="4" max="4" width="27.85546875" customWidth="1"/>
    <col min="5" max="6" width="30.28515625" customWidth="1"/>
  </cols>
  <sheetData>
    <row r="1" spans="1:6" ht="7.5" customHeight="1">
      <c r="A1" s="75"/>
      <c r="B1" s="75"/>
      <c r="C1" s="75"/>
      <c r="D1" s="75"/>
      <c r="E1" s="75"/>
      <c r="F1" s="75"/>
    </row>
    <row r="2" spans="1:6" ht="39.75" customHeight="1">
      <c r="A2" s="122" t="s">
        <v>99</v>
      </c>
      <c r="B2" s="122"/>
      <c r="C2" s="122"/>
      <c r="D2" s="122"/>
      <c r="E2" s="122"/>
      <c r="F2" s="122"/>
    </row>
    <row r="3" spans="1:6" ht="15.75" customHeight="1">
      <c r="A3" s="63"/>
      <c r="B3" s="63"/>
      <c r="C3" s="63"/>
      <c r="D3" s="63"/>
      <c r="E3" s="125" t="s">
        <v>100</v>
      </c>
      <c r="F3" s="125"/>
    </row>
    <row r="4" spans="1:6" ht="15.75" customHeight="1">
      <c r="A4" s="83" t="s">
        <v>31</v>
      </c>
      <c r="B4" s="83"/>
      <c r="C4" s="83"/>
      <c r="D4" s="83"/>
      <c r="E4" s="84" t="s">
        <v>32</v>
      </c>
      <c r="F4" s="83" t="s">
        <v>33</v>
      </c>
    </row>
    <row r="5" spans="1:6" ht="39.75" customHeight="1">
      <c r="A5" s="85" t="s">
        <v>101</v>
      </c>
      <c r="B5" s="85" t="s">
        <v>60</v>
      </c>
      <c r="C5" s="85" t="s">
        <v>61</v>
      </c>
      <c r="D5" s="85" t="s">
        <v>62</v>
      </c>
      <c r="E5" s="85" t="s">
        <v>60</v>
      </c>
      <c r="F5" s="85" t="s">
        <v>61</v>
      </c>
    </row>
    <row r="6" spans="1:6" ht="24" customHeight="1">
      <c r="A6" s="65" t="s">
        <v>102</v>
      </c>
      <c r="B6" s="86">
        <v>12198400</v>
      </c>
      <c r="C6" s="86">
        <v>11998600</v>
      </c>
      <c r="D6" s="87" t="s">
        <v>103</v>
      </c>
      <c r="E6" s="86">
        <v>45626365</v>
      </c>
      <c r="F6" s="86">
        <v>44736300</v>
      </c>
    </row>
    <row r="7" spans="1:6" ht="24" customHeight="1">
      <c r="A7" s="66" t="s">
        <v>104</v>
      </c>
      <c r="B7" s="88">
        <v>0</v>
      </c>
      <c r="C7" s="88">
        <v>0</v>
      </c>
      <c r="D7" s="65" t="s">
        <v>105</v>
      </c>
      <c r="E7" s="26">
        <v>952335.71</v>
      </c>
      <c r="F7" s="26">
        <v>1299730.8</v>
      </c>
    </row>
    <row r="8" spans="1:6" ht="24" customHeight="1">
      <c r="A8" s="6" t="s">
        <v>106</v>
      </c>
      <c r="B8" s="26">
        <v>0</v>
      </c>
      <c r="C8" s="26">
        <v>0</v>
      </c>
      <c r="D8" s="72" t="s">
        <v>68</v>
      </c>
      <c r="E8" s="89"/>
      <c r="F8" s="89"/>
    </row>
    <row r="9" spans="1:6" ht="24" customHeight="1">
      <c r="A9" s="6" t="s">
        <v>107</v>
      </c>
      <c r="B9" s="26">
        <f>SUM(B10:B11)</f>
        <v>48798930</v>
      </c>
      <c r="C9" s="26">
        <f>SUM(C10:C11)</f>
        <v>47850560</v>
      </c>
      <c r="D9" s="33" t="s">
        <v>70</v>
      </c>
      <c r="E9" s="33" t="s">
        <v>70</v>
      </c>
      <c r="F9" s="33" t="s">
        <v>70</v>
      </c>
    </row>
    <row r="10" spans="1:6" ht="24" customHeight="1">
      <c r="A10" s="6" t="s">
        <v>108</v>
      </c>
      <c r="B10" s="26">
        <v>45626320</v>
      </c>
      <c r="C10" s="90">
        <v>44736300</v>
      </c>
      <c r="D10" s="33" t="s">
        <v>70</v>
      </c>
      <c r="E10" s="33" t="s">
        <v>70</v>
      </c>
      <c r="F10" s="33" t="s">
        <v>70</v>
      </c>
    </row>
    <row r="11" spans="1:6" ht="24" customHeight="1">
      <c r="A11" s="6" t="s">
        <v>109</v>
      </c>
      <c r="B11" s="26">
        <v>3172610</v>
      </c>
      <c r="C11" s="90">
        <v>3114260</v>
      </c>
      <c r="D11" s="33" t="s">
        <v>70</v>
      </c>
      <c r="E11" s="34" t="s">
        <v>70</v>
      </c>
      <c r="F11" s="34" t="s">
        <v>70</v>
      </c>
    </row>
    <row r="12" spans="1:6" ht="24" customHeight="1">
      <c r="A12" s="6" t="s">
        <v>110</v>
      </c>
      <c r="B12" s="26">
        <v>1507750.59</v>
      </c>
      <c r="C12" s="26">
        <v>1809300.71</v>
      </c>
      <c r="D12" s="72" t="s">
        <v>72</v>
      </c>
      <c r="E12" s="26"/>
      <c r="F12" s="26"/>
    </row>
    <row r="13" spans="1:6" ht="24" customHeight="1">
      <c r="A13" s="6" t="s">
        <v>111</v>
      </c>
      <c r="B13" s="26">
        <v>0</v>
      </c>
      <c r="C13" s="26">
        <v>0</v>
      </c>
      <c r="D13" s="65" t="s">
        <v>74</v>
      </c>
      <c r="E13" s="26"/>
      <c r="F13" s="26"/>
    </row>
    <row r="14" spans="1:6" ht="24" customHeight="1">
      <c r="A14" s="6" t="s">
        <v>112</v>
      </c>
      <c r="B14" s="25">
        <f>SUM(B6,B7,B8,B9,B12,B13)</f>
        <v>62505080.590000004</v>
      </c>
      <c r="C14" s="25">
        <f>SUM(C6,C7,C8,C9,C12,C13)</f>
        <v>61658460.710000001</v>
      </c>
      <c r="D14" s="72" t="s">
        <v>76</v>
      </c>
      <c r="E14" s="25">
        <f>SUM(E6:E8,E12:E13)</f>
        <v>46578700.710000001</v>
      </c>
      <c r="F14" s="25">
        <f>SUM(F6:F8,F12:F13)</f>
        <v>46036030.799999997</v>
      </c>
    </row>
    <row r="15" spans="1:6" ht="24" customHeight="1">
      <c r="A15" s="6" t="s">
        <v>113</v>
      </c>
      <c r="B15" s="26">
        <v>0</v>
      </c>
      <c r="C15" s="26">
        <v>0</v>
      </c>
      <c r="D15" s="65" t="s">
        <v>78</v>
      </c>
      <c r="E15" s="26"/>
      <c r="F15" s="26"/>
    </row>
    <row r="16" spans="1:6" ht="24" customHeight="1">
      <c r="A16" s="6" t="s">
        <v>114</v>
      </c>
      <c r="B16" s="26">
        <v>0</v>
      </c>
      <c r="C16" s="26">
        <v>0</v>
      </c>
      <c r="D16" s="72" t="s">
        <v>80</v>
      </c>
      <c r="E16" s="26"/>
      <c r="F16" s="26"/>
    </row>
    <row r="17" spans="1:6" ht="24" customHeight="1">
      <c r="A17" s="27" t="s">
        <v>115</v>
      </c>
      <c r="B17" s="37">
        <f t="shared" ref="B17:F17" si="0">SUM(B14:B16)</f>
        <v>62505080.590000004</v>
      </c>
      <c r="C17" s="37">
        <f t="shared" si="0"/>
        <v>61658460.710000001</v>
      </c>
      <c r="D17" s="87" t="s">
        <v>82</v>
      </c>
      <c r="E17" s="25">
        <f t="shared" si="0"/>
        <v>46578700.710000001</v>
      </c>
      <c r="F17" s="25">
        <f t="shared" si="0"/>
        <v>46036030.799999997</v>
      </c>
    </row>
    <row r="18" spans="1:6" ht="24" customHeight="1">
      <c r="A18" s="33" t="s">
        <v>70</v>
      </c>
      <c r="B18" s="33" t="s">
        <v>70</v>
      </c>
      <c r="C18" s="29" t="s">
        <v>70</v>
      </c>
      <c r="D18" s="65" t="s">
        <v>83</v>
      </c>
      <c r="E18" s="25">
        <f>+B17-E17</f>
        <v>15926379.880000003</v>
      </c>
      <c r="F18" s="25">
        <f>+C17-F17</f>
        <v>15622429.910000004</v>
      </c>
    </row>
    <row r="19" spans="1:6" ht="24" customHeight="1">
      <c r="A19" s="87" t="s">
        <v>116</v>
      </c>
      <c r="B19" s="69">
        <v>95493609.849999994</v>
      </c>
      <c r="C19" s="91">
        <f>+E19</f>
        <v>111419989.72999999</v>
      </c>
      <c r="D19" s="72" t="s">
        <v>85</v>
      </c>
      <c r="E19" s="25">
        <f>+B19+E18</f>
        <v>111419989.72999999</v>
      </c>
      <c r="F19" s="25">
        <f>+E19+F18</f>
        <v>127042419.63999999</v>
      </c>
    </row>
    <row r="20" spans="1:6" ht="24" customHeight="1">
      <c r="A20" s="85" t="s">
        <v>86</v>
      </c>
      <c r="B20" s="92">
        <v>0</v>
      </c>
      <c r="C20" s="92">
        <v>0</v>
      </c>
      <c r="D20" s="93" t="s">
        <v>86</v>
      </c>
      <c r="E20" s="37">
        <v>0</v>
      </c>
      <c r="F20" s="37">
        <v>0</v>
      </c>
    </row>
    <row r="21" spans="1:6" ht="15.75" customHeight="1">
      <c r="A21" s="94"/>
      <c r="B21" s="48"/>
      <c r="C21" s="48"/>
      <c r="D21" s="20"/>
      <c r="E21" s="20"/>
      <c r="F21" s="39" t="s">
        <v>117</v>
      </c>
    </row>
  </sheetData>
  <mergeCells count="2">
    <mergeCell ref="A2:F2"/>
    <mergeCell ref="E3:F3"/>
  </mergeCells>
  <phoneticPr fontId="13" type="noConversion"/>
  <pageMargins left="0.75" right="0.75" top="0.98" bottom="0.98" header="0.51" footer="0.51"/>
  <pageSetup paperSize="9" scale="80" orientation="landscape" errors="blank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sqref="A1:I1"/>
    </sheetView>
  </sheetViews>
  <sheetFormatPr defaultColWidth="9.140625" defaultRowHeight="14.25" customHeight="1"/>
  <cols>
    <col min="1" max="1" width="30.85546875" customWidth="1"/>
    <col min="2" max="9" width="25.140625" customWidth="1"/>
  </cols>
  <sheetData>
    <row r="1" spans="1:9" ht="44.25" customHeight="1">
      <c r="A1" s="122" t="s">
        <v>118</v>
      </c>
      <c r="B1" s="122"/>
      <c r="C1" s="122"/>
      <c r="D1" s="122"/>
      <c r="E1" s="122"/>
      <c r="F1" s="122"/>
      <c r="G1" s="122"/>
      <c r="H1" s="122"/>
      <c r="I1" s="122"/>
    </row>
    <row r="2" spans="1:9" ht="18" customHeight="1">
      <c r="A2" s="63"/>
      <c r="B2" s="63"/>
      <c r="C2" s="63"/>
      <c r="D2" s="63"/>
      <c r="E2" s="63"/>
      <c r="F2" s="63"/>
      <c r="G2" s="63"/>
      <c r="H2" s="126" t="s">
        <v>119</v>
      </c>
      <c r="I2" s="126"/>
    </row>
    <row r="3" spans="1:9" ht="18" customHeight="1">
      <c r="A3" s="2" t="s">
        <v>31</v>
      </c>
      <c r="B3" s="2"/>
      <c r="C3" s="2"/>
      <c r="D3" s="2"/>
      <c r="E3" s="2"/>
      <c r="F3" s="2"/>
      <c r="G3" s="2"/>
      <c r="H3" s="77" t="s">
        <v>32</v>
      </c>
      <c r="I3" s="51" t="s">
        <v>33</v>
      </c>
    </row>
    <row r="4" spans="1:9" ht="26.25" customHeight="1">
      <c r="A4" s="130" t="s">
        <v>101</v>
      </c>
      <c r="B4" s="127" t="s">
        <v>60</v>
      </c>
      <c r="C4" s="128"/>
      <c r="D4" s="128"/>
      <c r="E4" s="129"/>
      <c r="F4" s="127" t="s">
        <v>61</v>
      </c>
      <c r="G4" s="128"/>
      <c r="H4" s="128"/>
      <c r="I4" s="129"/>
    </row>
    <row r="5" spans="1:9" ht="35.25" customHeight="1">
      <c r="A5" s="131"/>
      <c r="B5" s="4" t="s">
        <v>120</v>
      </c>
      <c r="C5" s="44" t="s">
        <v>121</v>
      </c>
      <c r="D5" s="44" t="s">
        <v>122</v>
      </c>
      <c r="E5" s="44" t="s">
        <v>123</v>
      </c>
      <c r="F5" s="4" t="s">
        <v>120</v>
      </c>
      <c r="G5" s="44" t="s">
        <v>121</v>
      </c>
      <c r="H5" s="44" t="s">
        <v>122</v>
      </c>
      <c r="I5" s="44" t="s">
        <v>123</v>
      </c>
    </row>
    <row r="6" spans="1:9" ht="26.25" customHeight="1">
      <c r="A6" s="66" t="s">
        <v>124</v>
      </c>
      <c r="B6" s="78">
        <v>0</v>
      </c>
      <c r="C6" s="79"/>
      <c r="D6" s="79"/>
      <c r="E6" s="79"/>
      <c r="F6" s="78">
        <v>0</v>
      </c>
      <c r="G6" s="79"/>
      <c r="H6" s="79"/>
      <c r="I6" s="8"/>
    </row>
    <row r="7" spans="1:9" ht="26.25" customHeight="1">
      <c r="A7" s="6" t="s">
        <v>125</v>
      </c>
      <c r="B7" s="78">
        <v>0</v>
      </c>
      <c r="C7" s="8"/>
      <c r="D7" s="8"/>
      <c r="E7" s="8"/>
      <c r="F7" s="78">
        <v>0</v>
      </c>
      <c r="G7" s="8"/>
      <c r="H7" s="8"/>
      <c r="I7" s="8"/>
    </row>
    <row r="8" spans="1:9" ht="26.25" customHeight="1">
      <c r="A8" s="6" t="s">
        <v>67</v>
      </c>
      <c r="B8" s="78">
        <v>0</v>
      </c>
      <c r="C8" s="8"/>
      <c r="D8" s="4" t="s">
        <v>70</v>
      </c>
      <c r="E8" s="8"/>
      <c r="F8" s="78">
        <v>0</v>
      </c>
      <c r="G8" s="8"/>
      <c r="H8" s="4" t="s">
        <v>70</v>
      </c>
      <c r="I8" s="8"/>
    </row>
    <row r="9" spans="1:9" ht="26.25" customHeight="1">
      <c r="A9" s="6" t="s">
        <v>71</v>
      </c>
      <c r="B9" s="78">
        <v>0</v>
      </c>
      <c r="C9" s="8"/>
      <c r="D9" s="8"/>
      <c r="E9" s="8"/>
      <c r="F9" s="78">
        <v>0</v>
      </c>
      <c r="G9" s="8"/>
      <c r="H9" s="8"/>
      <c r="I9" s="8"/>
    </row>
    <row r="10" spans="1:9" ht="26.25" customHeight="1">
      <c r="A10" s="6" t="s">
        <v>73</v>
      </c>
      <c r="B10" s="78"/>
      <c r="C10" s="4" t="s">
        <v>70</v>
      </c>
      <c r="D10" s="8"/>
      <c r="E10" s="4" t="s">
        <v>70</v>
      </c>
      <c r="F10" s="78"/>
      <c r="G10" s="4" t="s">
        <v>70</v>
      </c>
      <c r="H10" s="8"/>
      <c r="I10" s="4" t="s">
        <v>70</v>
      </c>
    </row>
    <row r="11" spans="1:9" ht="26.25" customHeight="1">
      <c r="A11" s="6" t="s">
        <v>75</v>
      </c>
      <c r="B11" s="78">
        <v>0</v>
      </c>
      <c r="C11" s="25">
        <v>0</v>
      </c>
      <c r="D11" s="25">
        <v>0</v>
      </c>
      <c r="E11" s="25">
        <v>0</v>
      </c>
      <c r="F11" s="78">
        <v>0</v>
      </c>
      <c r="G11" s="25">
        <v>0</v>
      </c>
      <c r="H11" s="25">
        <v>0</v>
      </c>
      <c r="I11" s="25">
        <v>0</v>
      </c>
    </row>
    <row r="12" spans="1:9" ht="26.25" customHeight="1">
      <c r="A12" s="6" t="s">
        <v>77</v>
      </c>
      <c r="B12" s="78">
        <v>0</v>
      </c>
      <c r="C12" s="8"/>
      <c r="D12" s="4" t="s">
        <v>70</v>
      </c>
      <c r="E12" s="8"/>
      <c r="F12" s="78">
        <v>0</v>
      </c>
      <c r="G12" s="8"/>
      <c r="H12" s="4" t="s">
        <v>70</v>
      </c>
      <c r="I12" s="8"/>
    </row>
    <row r="13" spans="1:9" ht="26.25" customHeight="1">
      <c r="A13" s="6" t="s">
        <v>79</v>
      </c>
      <c r="B13" s="78">
        <v>0</v>
      </c>
      <c r="C13" s="8"/>
      <c r="D13" s="4" t="s">
        <v>70</v>
      </c>
      <c r="E13" s="8"/>
      <c r="F13" s="78">
        <v>0</v>
      </c>
      <c r="G13" s="8"/>
      <c r="H13" s="4" t="s">
        <v>70</v>
      </c>
      <c r="I13" s="8"/>
    </row>
    <row r="14" spans="1:9" ht="26.25" customHeight="1">
      <c r="A14" s="6" t="s">
        <v>81</v>
      </c>
      <c r="B14" s="78">
        <v>0</v>
      </c>
      <c r="C14" s="25">
        <v>0</v>
      </c>
      <c r="D14" s="25">
        <v>0</v>
      </c>
      <c r="E14" s="25">
        <v>0</v>
      </c>
      <c r="F14" s="78">
        <v>0</v>
      </c>
      <c r="G14" s="25">
        <v>0</v>
      </c>
      <c r="H14" s="25">
        <v>0</v>
      </c>
      <c r="I14" s="25">
        <v>0</v>
      </c>
    </row>
    <row r="15" spans="1:9" ht="26.25" customHeight="1">
      <c r="A15" s="6" t="s">
        <v>84</v>
      </c>
      <c r="B15" s="78">
        <v>0</v>
      </c>
      <c r="C15" s="8"/>
      <c r="D15" s="8"/>
      <c r="E15" s="8"/>
      <c r="F15" s="78">
        <v>0</v>
      </c>
      <c r="G15" s="25">
        <v>0</v>
      </c>
      <c r="H15" s="25">
        <v>0</v>
      </c>
      <c r="I15" s="25">
        <v>0</v>
      </c>
    </row>
    <row r="16" spans="1:9" ht="26.25" customHeight="1">
      <c r="A16" s="4" t="s">
        <v>86</v>
      </c>
      <c r="B16" s="78">
        <v>0</v>
      </c>
      <c r="C16" s="25">
        <v>0</v>
      </c>
      <c r="D16" s="25">
        <v>0</v>
      </c>
      <c r="E16" s="25">
        <v>0</v>
      </c>
      <c r="F16" s="78">
        <v>0</v>
      </c>
      <c r="G16" s="25">
        <v>0</v>
      </c>
      <c r="H16" s="25">
        <v>0</v>
      </c>
      <c r="I16" s="25">
        <v>0</v>
      </c>
    </row>
    <row r="17" spans="1:9" ht="26.25" customHeight="1">
      <c r="A17" s="130" t="s">
        <v>101</v>
      </c>
      <c r="B17" s="127" t="s">
        <v>60</v>
      </c>
      <c r="C17" s="128"/>
      <c r="D17" s="128"/>
      <c r="E17" s="129"/>
      <c r="F17" s="127" t="s">
        <v>61</v>
      </c>
      <c r="G17" s="128"/>
      <c r="H17" s="128"/>
      <c r="I17" s="129"/>
    </row>
    <row r="18" spans="1:9" ht="35.25" customHeight="1">
      <c r="A18" s="131"/>
      <c r="B18" s="4" t="s">
        <v>120</v>
      </c>
      <c r="C18" s="44" t="s">
        <v>121</v>
      </c>
      <c r="D18" s="44" t="s">
        <v>122</v>
      </c>
      <c r="E18" s="44" t="s">
        <v>123</v>
      </c>
      <c r="F18" s="4" t="s">
        <v>120</v>
      </c>
      <c r="G18" s="44" t="s">
        <v>121</v>
      </c>
      <c r="H18" s="44" t="s">
        <v>122</v>
      </c>
      <c r="I18" s="44" t="s">
        <v>123</v>
      </c>
    </row>
    <row r="19" spans="1:9" ht="26.25" customHeight="1">
      <c r="A19" s="27" t="s">
        <v>126</v>
      </c>
      <c r="B19" s="25">
        <v>0</v>
      </c>
      <c r="C19" s="8"/>
      <c r="D19" s="8"/>
      <c r="E19" s="8"/>
      <c r="F19" s="25">
        <v>0</v>
      </c>
      <c r="G19" s="8"/>
      <c r="H19" s="8"/>
      <c r="I19" s="8"/>
    </row>
    <row r="20" spans="1:9" ht="26.25" customHeight="1">
      <c r="A20" s="80" t="s">
        <v>127</v>
      </c>
      <c r="B20" s="25">
        <v>0</v>
      </c>
      <c r="C20" s="8"/>
      <c r="D20" s="8"/>
      <c r="E20" s="8"/>
      <c r="F20" s="25">
        <v>0</v>
      </c>
      <c r="G20" s="8"/>
      <c r="H20" s="8"/>
      <c r="I20" s="8"/>
    </row>
    <row r="21" spans="1:9" ht="26.25" customHeight="1">
      <c r="A21" s="80" t="s">
        <v>128</v>
      </c>
      <c r="B21" s="37">
        <v>0</v>
      </c>
      <c r="C21" s="11"/>
      <c r="D21" s="11"/>
      <c r="E21" s="11"/>
      <c r="F21" s="37">
        <v>0</v>
      </c>
      <c r="G21" s="11"/>
      <c r="H21" s="11"/>
      <c r="I21" s="11"/>
    </row>
    <row r="22" spans="1:9" ht="26.25" customHeight="1">
      <c r="A22" s="65" t="s">
        <v>90</v>
      </c>
      <c r="B22" s="81">
        <v>0</v>
      </c>
      <c r="C22" s="60"/>
      <c r="D22" s="60"/>
      <c r="E22" s="60"/>
      <c r="F22" s="81">
        <v>0</v>
      </c>
      <c r="G22" s="60"/>
      <c r="H22" s="60"/>
      <c r="I22" s="60"/>
    </row>
    <row r="23" spans="1:9" ht="26.25" customHeight="1">
      <c r="A23" s="6" t="s">
        <v>91</v>
      </c>
      <c r="B23" s="25"/>
      <c r="C23" s="4" t="s">
        <v>70</v>
      </c>
      <c r="D23" s="8"/>
      <c r="E23" s="4" t="s">
        <v>70</v>
      </c>
      <c r="F23" s="25"/>
      <c r="G23" s="4" t="s">
        <v>70</v>
      </c>
      <c r="H23" s="8"/>
      <c r="I23" s="4" t="s">
        <v>70</v>
      </c>
    </row>
    <row r="24" spans="1:9" ht="26.25" customHeight="1">
      <c r="A24" s="6" t="s">
        <v>92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26.25" customHeight="1">
      <c r="A25" s="6" t="s">
        <v>93</v>
      </c>
      <c r="B25" s="25">
        <v>0</v>
      </c>
      <c r="C25" s="8"/>
      <c r="D25" s="4" t="s">
        <v>70</v>
      </c>
      <c r="E25" s="8"/>
      <c r="F25" s="25">
        <v>0</v>
      </c>
      <c r="G25" s="8"/>
      <c r="H25" s="4" t="s">
        <v>70</v>
      </c>
      <c r="I25" s="8"/>
    </row>
    <row r="26" spans="1:9" ht="26.25" customHeight="1">
      <c r="A26" s="6" t="s">
        <v>94</v>
      </c>
      <c r="B26" s="25">
        <v>0</v>
      </c>
      <c r="C26" s="8"/>
      <c r="D26" s="4" t="s">
        <v>70</v>
      </c>
      <c r="E26" s="8"/>
      <c r="F26" s="25">
        <v>0</v>
      </c>
      <c r="G26" s="8"/>
      <c r="H26" s="4" t="s">
        <v>70</v>
      </c>
      <c r="I26" s="8"/>
    </row>
    <row r="27" spans="1:9" ht="26.25" customHeight="1">
      <c r="A27" s="6" t="s">
        <v>95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</row>
    <row r="28" spans="1:9" ht="26.25" customHeight="1">
      <c r="A28" s="6" t="s">
        <v>96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</row>
    <row r="29" spans="1:9" ht="26.25" customHeight="1">
      <c r="A29" s="6" t="s">
        <v>97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1:9" ht="26.25" customHeight="1">
      <c r="A30" s="4" t="s">
        <v>129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</row>
    <row r="31" spans="1:9" ht="18" customHeight="1">
      <c r="A31" s="82"/>
      <c r="B31" s="20"/>
      <c r="C31" s="20"/>
      <c r="D31" s="20"/>
      <c r="E31" s="20"/>
      <c r="F31" s="20"/>
      <c r="G31" s="20"/>
      <c r="H31" s="20"/>
      <c r="I31" s="21" t="s">
        <v>130</v>
      </c>
    </row>
  </sheetData>
  <mergeCells count="8">
    <mergeCell ref="A1:I1"/>
    <mergeCell ref="H2:I2"/>
    <mergeCell ref="B4:E4"/>
    <mergeCell ref="F4:I4"/>
    <mergeCell ref="B17:E17"/>
    <mergeCell ref="F17:I17"/>
    <mergeCell ref="A4:A5"/>
    <mergeCell ref="A17:A18"/>
  </mergeCells>
  <phoneticPr fontId="13" type="noConversion"/>
  <pageMargins left="0.75" right="0.75" top="0.98" bottom="0.98" header="0.51" footer="0.51"/>
  <pageSetup paperSize="9" orientation="portrait" errors="blank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ColWidth="9.140625" defaultRowHeight="14.25" customHeight="1"/>
  <cols>
    <col min="1" max="1" width="33.140625" customWidth="1"/>
    <col min="2" max="3" width="30.28515625" customWidth="1"/>
    <col min="4" max="4" width="30" customWidth="1"/>
    <col min="5" max="6" width="30.28515625" customWidth="1"/>
  </cols>
  <sheetData>
    <row r="1" spans="1:6" ht="7.5" customHeight="1">
      <c r="A1" s="40"/>
      <c r="B1" s="41"/>
      <c r="C1" s="41"/>
      <c r="D1" s="41"/>
      <c r="E1" s="41"/>
      <c r="F1" s="41"/>
    </row>
    <row r="2" spans="1:6" ht="39.75" customHeight="1">
      <c r="A2" s="132" t="s">
        <v>131</v>
      </c>
      <c r="B2" s="132"/>
      <c r="C2" s="132"/>
      <c r="D2" s="132"/>
      <c r="E2" s="132"/>
      <c r="F2" s="132"/>
    </row>
    <row r="3" spans="1:6" ht="15.75" customHeight="1">
      <c r="A3" s="63"/>
      <c r="B3" s="75"/>
      <c r="C3" s="63"/>
      <c r="D3" s="63"/>
      <c r="E3" s="125" t="s">
        <v>132</v>
      </c>
      <c r="F3" s="125"/>
    </row>
    <row r="4" spans="1:6" ht="15.75" customHeight="1">
      <c r="A4" s="2" t="s">
        <v>31</v>
      </c>
      <c r="B4" s="2"/>
      <c r="C4" s="2"/>
      <c r="D4" s="2"/>
      <c r="E4" s="3" t="s">
        <v>32</v>
      </c>
      <c r="F4" s="51" t="s">
        <v>33</v>
      </c>
    </row>
    <row r="5" spans="1:6" ht="39.75" customHeight="1">
      <c r="A5" s="4" t="s">
        <v>62</v>
      </c>
      <c r="B5" s="4" t="s">
        <v>60</v>
      </c>
      <c r="C5" s="4" t="s">
        <v>61</v>
      </c>
      <c r="D5" s="4" t="s">
        <v>34</v>
      </c>
      <c r="E5" s="4" t="s">
        <v>60</v>
      </c>
      <c r="F5" s="4" t="s">
        <v>61</v>
      </c>
    </row>
    <row r="6" spans="1:6" ht="24" customHeight="1">
      <c r="A6" s="66" t="s">
        <v>133</v>
      </c>
      <c r="B6" s="8"/>
      <c r="C6" s="8"/>
      <c r="D6" s="6" t="s">
        <v>126</v>
      </c>
      <c r="E6" s="8"/>
      <c r="F6" s="8"/>
    </row>
    <row r="7" spans="1:6" ht="24" customHeight="1">
      <c r="A7" s="70" t="s">
        <v>134</v>
      </c>
      <c r="B7" s="8"/>
      <c r="C7" s="8"/>
      <c r="D7" s="66" t="s">
        <v>127</v>
      </c>
      <c r="E7" s="8"/>
      <c r="F7" s="8"/>
    </row>
    <row r="8" spans="1:6" ht="24" customHeight="1">
      <c r="A8" s="6" t="s">
        <v>125</v>
      </c>
      <c r="B8" s="8"/>
      <c r="C8" s="8"/>
      <c r="D8" s="66" t="s">
        <v>128</v>
      </c>
      <c r="E8" s="8"/>
      <c r="F8" s="8"/>
    </row>
    <row r="9" spans="1:6" ht="24" customHeight="1">
      <c r="A9" s="27" t="s">
        <v>135</v>
      </c>
      <c r="B9" s="8"/>
      <c r="C9" s="8"/>
      <c r="D9" s="46" t="s">
        <v>136</v>
      </c>
      <c r="E9" s="8"/>
      <c r="F9" s="8"/>
    </row>
    <row r="10" spans="1:6" ht="24" customHeight="1">
      <c r="A10" s="31" t="s">
        <v>137</v>
      </c>
      <c r="B10" s="11"/>
      <c r="C10" s="11"/>
      <c r="D10" s="4" t="s">
        <v>70</v>
      </c>
      <c r="E10" s="68" t="s">
        <v>70</v>
      </c>
      <c r="F10" s="68" t="s">
        <v>70</v>
      </c>
    </row>
    <row r="11" spans="1:6" ht="24" customHeight="1">
      <c r="A11" s="65" t="s">
        <v>71</v>
      </c>
      <c r="B11" s="60"/>
      <c r="C11" s="60"/>
      <c r="D11" s="76" t="s">
        <v>138</v>
      </c>
      <c r="E11" s="8"/>
      <c r="F11" s="8"/>
    </row>
    <row r="12" spans="1:6" ht="24" customHeight="1">
      <c r="A12" s="66" t="s">
        <v>73</v>
      </c>
      <c r="B12" s="8"/>
      <c r="C12" s="8"/>
      <c r="D12" s="66" t="s">
        <v>139</v>
      </c>
      <c r="E12" s="8"/>
      <c r="F12" s="8"/>
    </row>
    <row r="13" spans="1:6" ht="24" customHeight="1">
      <c r="A13" s="6" t="s">
        <v>75</v>
      </c>
      <c r="B13" s="25">
        <v>0</v>
      </c>
      <c r="C13" s="25">
        <v>0</v>
      </c>
      <c r="D13" s="6" t="s">
        <v>140</v>
      </c>
      <c r="E13" s="53">
        <v>0</v>
      </c>
      <c r="F13" s="53">
        <v>0</v>
      </c>
    </row>
    <row r="14" spans="1:6" ht="24" customHeight="1">
      <c r="A14" s="6" t="s">
        <v>77</v>
      </c>
      <c r="B14" s="8"/>
      <c r="C14" s="8"/>
      <c r="D14" s="6" t="s">
        <v>141</v>
      </c>
      <c r="E14" s="54"/>
      <c r="F14" s="54"/>
    </row>
    <row r="15" spans="1:6" ht="24" customHeight="1">
      <c r="A15" s="6" t="s">
        <v>79</v>
      </c>
      <c r="B15" s="8"/>
      <c r="C15" s="8"/>
      <c r="D15" s="6" t="s">
        <v>142</v>
      </c>
      <c r="E15" s="54"/>
      <c r="F15" s="54"/>
    </row>
    <row r="16" spans="1:6" ht="24" customHeight="1">
      <c r="A16" s="6" t="s">
        <v>81</v>
      </c>
      <c r="B16" s="25">
        <v>0</v>
      </c>
      <c r="C16" s="25">
        <v>0</v>
      </c>
      <c r="D16" s="6" t="s">
        <v>143</v>
      </c>
      <c r="E16" s="53">
        <v>0</v>
      </c>
      <c r="F16" s="53">
        <v>0</v>
      </c>
    </row>
    <row r="17" spans="1:6" ht="24" customHeight="1">
      <c r="A17" s="4" t="s">
        <v>70</v>
      </c>
      <c r="B17" s="4" t="s">
        <v>70</v>
      </c>
      <c r="C17" s="4" t="s">
        <v>70</v>
      </c>
      <c r="D17" s="6" t="s">
        <v>144</v>
      </c>
      <c r="E17" s="53">
        <v>0</v>
      </c>
      <c r="F17" s="53">
        <v>0</v>
      </c>
    </row>
    <row r="18" spans="1:6" ht="24" customHeight="1">
      <c r="A18" s="6" t="s">
        <v>84</v>
      </c>
      <c r="B18" s="8"/>
      <c r="C18" s="25">
        <v>0</v>
      </c>
      <c r="D18" s="6" t="s">
        <v>145</v>
      </c>
      <c r="E18" s="53">
        <v>0</v>
      </c>
      <c r="F18" s="53">
        <v>0</v>
      </c>
    </row>
    <row r="19" spans="1:6" ht="24" customHeight="1">
      <c r="A19" s="4" t="s">
        <v>86</v>
      </c>
      <c r="B19" s="25">
        <v>0</v>
      </c>
      <c r="C19" s="25">
        <v>0</v>
      </c>
      <c r="D19" s="5" t="s">
        <v>86</v>
      </c>
      <c r="E19" s="53">
        <v>0</v>
      </c>
      <c r="F19" s="53">
        <v>0</v>
      </c>
    </row>
    <row r="20" spans="1:6" ht="15.75" customHeight="1">
      <c r="A20" s="20"/>
      <c r="B20" s="20"/>
      <c r="C20" s="20"/>
      <c r="D20" s="20"/>
      <c r="E20" s="20"/>
      <c r="F20" s="21" t="s">
        <v>146</v>
      </c>
    </row>
  </sheetData>
  <mergeCells count="2">
    <mergeCell ref="A2:F2"/>
    <mergeCell ref="E3:F3"/>
  </mergeCells>
  <phoneticPr fontId="13" type="noConversion"/>
  <pageMargins left="0.75" right="0.75" top="0.98" bottom="0.98" header="0.51" footer="0.51"/>
  <pageSetup paperSize="9" orientation="portrait" errors="blank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workbookViewId="0">
      <selection activeCell="D32" sqref="D32"/>
    </sheetView>
  </sheetViews>
  <sheetFormatPr defaultColWidth="9.140625" defaultRowHeight="14.25" customHeight="1"/>
  <cols>
    <col min="1" max="1" width="33.140625" customWidth="1"/>
    <col min="2" max="3" width="30.28515625" customWidth="1"/>
    <col min="4" max="4" width="32" customWidth="1"/>
    <col min="5" max="6" width="30.28515625" customWidth="1"/>
  </cols>
  <sheetData>
    <row r="1" spans="1:6" ht="7.5" customHeight="1">
      <c r="A1" s="40"/>
      <c r="B1" s="41"/>
      <c r="C1" s="41"/>
      <c r="D1" s="41"/>
      <c r="E1" s="41"/>
      <c r="F1" s="41"/>
    </row>
    <row r="2" spans="1:6" ht="39.75" customHeight="1">
      <c r="A2" s="132" t="s">
        <v>147</v>
      </c>
      <c r="B2" s="132"/>
      <c r="C2" s="132"/>
      <c r="D2" s="132"/>
      <c r="E2" s="132"/>
      <c r="F2" s="132"/>
    </row>
    <row r="3" spans="1:6" ht="15.75" customHeight="1">
      <c r="A3" s="63"/>
      <c r="B3" s="63"/>
      <c r="C3" s="63"/>
      <c r="D3" s="63"/>
      <c r="E3" s="125" t="s">
        <v>148</v>
      </c>
      <c r="F3" s="125"/>
    </row>
    <row r="4" spans="1:6" ht="15.75" customHeight="1">
      <c r="A4" s="2" t="s">
        <v>31</v>
      </c>
      <c r="B4" s="2"/>
      <c r="C4" s="2"/>
      <c r="D4" s="2"/>
      <c r="E4" s="3" t="s">
        <v>32</v>
      </c>
      <c r="F4" s="51" t="s">
        <v>33</v>
      </c>
    </row>
    <row r="5" spans="1:6" ht="39.75" customHeight="1">
      <c r="A5" s="4" t="s">
        <v>62</v>
      </c>
      <c r="B5" s="4" t="s">
        <v>60</v>
      </c>
      <c r="C5" s="4" t="s">
        <v>61</v>
      </c>
      <c r="D5" s="4" t="s">
        <v>34</v>
      </c>
      <c r="E5" s="4" t="s">
        <v>60</v>
      </c>
      <c r="F5" s="4" t="s">
        <v>61</v>
      </c>
    </row>
    <row r="6" spans="1:6" ht="24" customHeight="1">
      <c r="A6" s="66" t="s">
        <v>133</v>
      </c>
      <c r="B6" s="69">
        <f>22054200-1800</f>
        <v>22052400</v>
      </c>
      <c r="C6" s="8">
        <f>220576*120+220524*20</f>
        <v>30879600</v>
      </c>
      <c r="D6" s="6" t="s">
        <v>126</v>
      </c>
      <c r="E6" s="8">
        <f>SUM(E7:E8)</f>
        <v>95981900</v>
      </c>
      <c r="F6" s="8">
        <f>SUM(F7:F8)</f>
        <v>96619800</v>
      </c>
    </row>
    <row r="7" spans="1:6" ht="24" customHeight="1">
      <c r="A7" s="70" t="s">
        <v>134</v>
      </c>
      <c r="B7" s="71">
        <f>2533700-1800</f>
        <v>2531900</v>
      </c>
      <c r="C7" s="8">
        <f>25337*120+25319*20</f>
        <v>3546820</v>
      </c>
      <c r="D7" s="66" t="s">
        <v>149</v>
      </c>
      <c r="E7" s="8">
        <v>95981900</v>
      </c>
      <c r="F7" s="8">
        <v>96619800</v>
      </c>
    </row>
    <row r="8" spans="1:6" ht="24" customHeight="1">
      <c r="A8" s="6" t="s">
        <v>125</v>
      </c>
      <c r="B8" s="8">
        <v>150016</v>
      </c>
      <c r="C8" s="8">
        <v>180531</v>
      </c>
      <c r="D8" s="6" t="s">
        <v>150</v>
      </c>
      <c r="E8" s="8"/>
      <c r="F8" s="8"/>
    </row>
    <row r="9" spans="1:6" ht="24" customHeight="1">
      <c r="A9" s="6" t="s">
        <v>135</v>
      </c>
      <c r="B9" s="69">
        <f>83467000+1800</f>
        <v>83468800</v>
      </c>
      <c r="C9" s="11">
        <f>220576*410</f>
        <v>90436160</v>
      </c>
      <c r="D9" s="72" t="s">
        <v>136</v>
      </c>
      <c r="E9" s="71">
        <v>5513100</v>
      </c>
      <c r="F9" s="8">
        <f>220576*25</f>
        <v>5514400</v>
      </c>
    </row>
    <row r="10" spans="1:6" ht="36" customHeight="1">
      <c r="A10" s="12" t="s">
        <v>151</v>
      </c>
      <c r="B10" s="69">
        <f>83467000+1800</f>
        <v>83468800</v>
      </c>
      <c r="C10" s="11">
        <f>220576*410</f>
        <v>90436160</v>
      </c>
      <c r="D10" s="73" t="s">
        <v>70</v>
      </c>
      <c r="E10" s="68" t="s">
        <v>70</v>
      </c>
      <c r="F10" s="68" t="s">
        <v>70</v>
      </c>
    </row>
    <row r="11" spans="1:6" ht="24" customHeight="1">
      <c r="A11" s="65" t="s">
        <v>71</v>
      </c>
      <c r="B11" s="60"/>
      <c r="C11" s="60"/>
      <c r="D11" s="72" t="s">
        <v>138</v>
      </c>
      <c r="E11" s="8"/>
      <c r="F11" s="8"/>
    </row>
    <row r="12" spans="1:6" ht="24" customHeight="1">
      <c r="A12" s="66" t="s">
        <v>73</v>
      </c>
      <c r="B12" s="8"/>
      <c r="C12" s="8"/>
      <c r="D12" s="66" t="s">
        <v>139</v>
      </c>
      <c r="E12" s="8"/>
      <c r="F12" s="8"/>
    </row>
    <row r="13" spans="1:6" ht="24" customHeight="1">
      <c r="A13" s="6" t="s">
        <v>75</v>
      </c>
      <c r="B13" s="25">
        <f>SUM(B6,B8,B9,B11,B12)</f>
        <v>105671216</v>
      </c>
      <c r="C13" s="25">
        <f>SUM(C6,C8,C9,C11,C12)</f>
        <v>121496291</v>
      </c>
      <c r="D13" s="6" t="s">
        <v>140</v>
      </c>
      <c r="E13" s="53">
        <f>SUM(E6,E9,E11,E12)</f>
        <v>101495000</v>
      </c>
      <c r="F13" s="53">
        <f>SUM(F6,F9,F11,F12)</f>
        <v>102134200</v>
      </c>
    </row>
    <row r="14" spans="1:6" ht="24" customHeight="1">
      <c r="A14" s="6" t="s">
        <v>77</v>
      </c>
      <c r="B14" s="8"/>
      <c r="C14" s="8"/>
      <c r="D14" s="6" t="s">
        <v>141</v>
      </c>
      <c r="E14" s="54"/>
      <c r="F14" s="54"/>
    </row>
    <row r="15" spans="1:6" ht="24" customHeight="1">
      <c r="A15" s="6" t="s">
        <v>79</v>
      </c>
      <c r="B15" s="8"/>
      <c r="C15" s="8"/>
      <c r="D15" s="6" t="s">
        <v>142</v>
      </c>
      <c r="E15" s="54"/>
      <c r="F15" s="54"/>
    </row>
    <row r="16" spans="1:6" ht="24" customHeight="1">
      <c r="A16" s="6" t="s">
        <v>81</v>
      </c>
      <c r="B16" s="25">
        <f t="shared" ref="B16:F16" si="0">SUM(B13,B14,B15)</f>
        <v>105671216</v>
      </c>
      <c r="C16" s="25">
        <f t="shared" si="0"/>
        <v>121496291</v>
      </c>
      <c r="D16" s="6" t="s">
        <v>143</v>
      </c>
      <c r="E16" s="53">
        <f t="shared" si="0"/>
        <v>101495000</v>
      </c>
      <c r="F16" s="53">
        <f t="shared" si="0"/>
        <v>102134200</v>
      </c>
    </row>
    <row r="17" spans="1:6" ht="24" customHeight="1">
      <c r="A17" s="4" t="s">
        <v>70</v>
      </c>
      <c r="B17" s="4" t="s">
        <v>70</v>
      </c>
      <c r="C17" s="4" t="s">
        <v>70</v>
      </c>
      <c r="D17" s="6" t="s">
        <v>144</v>
      </c>
      <c r="E17" s="53">
        <f>+B16-E16</f>
        <v>4176216</v>
      </c>
      <c r="F17" s="53">
        <f>+C16-F16</f>
        <v>19362091</v>
      </c>
    </row>
    <row r="18" spans="1:6" ht="24" customHeight="1">
      <c r="A18" s="6" t="s">
        <v>84</v>
      </c>
      <c r="B18" s="74">
        <v>17271403.32</v>
      </c>
      <c r="C18" s="25">
        <v>21447619.32</v>
      </c>
      <c r="D18" s="6" t="s">
        <v>145</v>
      </c>
      <c r="E18" s="53">
        <f>+B18+E17</f>
        <v>21447619.32</v>
      </c>
      <c r="F18" s="53">
        <f>+E18+F17</f>
        <v>40809710.32</v>
      </c>
    </row>
    <row r="19" spans="1:6" ht="24" customHeight="1">
      <c r="A19" s="4" t="s">
        <v>86</v>
      </c>
      <c r="B19" s="25">
        <v>0</v>
      </c>
      <c r="C19" s="25">
        <v>0</v>
      </c>
      <c r="D19" s="5" t="s">
        <v>86</v>
      </c>
      <c r="E19" s="53">
        <v>0</v>
      </c>
      <c r="F19" s="53">
        <v>0</v>
      </c>
    </row>
    <row r="20" spans="1:6" ht="15.75" customHeight="1">
      <c r="A20" s="20"/>
      <c r="B20" s="20"/>
      <c r="C20" s="20"/>
      <c r="D20" s="20"/>
      <c r="E20" s="20"/>
      <c r="F20" s="21" t="s">
        <v>152</v>
      </c>
    </row>
  </sheetData>
  <mergeCells count="2">
    <mergeCell ref="A2:F2"/>
    <mergeCell ref="E3:F3"/>
  </mergeCells>
  <phoneticPr fontId="13" type="noConversion"/>
  <pageMargins left="0.75" right="0.75" top="0.98" bottom="0.98" header="0.51" footer="0.51"/>
  <pageSetup paperSize="9" scale="78" orientation="landscape" errors="blank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ColWidth="9.140625" defaultRowHeight="14.25" customHeight="1"/>
  <cols>
    <col min="1" max="1" width="29.140625" customWidth="1"/>
    <col min="2" max="3" width="30.28515625" customWidth="1"/>
    <col min="4" max="4" width="30.85546875" customWidth="1"/>
    <col min="5" max="6" width="30.28515625" customWidth="1"/>
  </cols>
  <sheetData>
    <row r="1" spans="1:6" ht="7.5" customHeight="1">
      <c r="A1" s="40"/>
      <c r="B1" s="41"/>
      <c r="C1" s="41"/>
      <c r="D1" s="41"/>
      <c r="E1" s="41"/>
      <c r="F1" s="41"/>
    </row>
    <row r="2" spans="1:6" ht="39.75" customHeight="1">
      <c r="A2" s="132" t="s">
        <v>153</v>
      </c>
      <c r="B2" s="132"/>
      <c r="C2" s="132"/>
      <c r="D2" s="132"/>
      <c r="E2" s="132"/>
      <c r="F2" s="132"/>
    </row>
    <row r="3" spans="1:6" ht="15.75" customHeight="1">
      <c r="A3" s="63"/>
      <c r="B3" s="63"/>
      <c r="C3" s="63"/>
      <c r="D3" s="63"/>
      <c r="E3" s="125" t="s">
        <v>154</v>
      </c>
      <c r="F3" s="125"/>
    </row>
    <row r="4" spans="1:6" ht="15.75" customHeight="1">
      <c r="A4" s="2" t="s">
        <v>31</v>
      </c>
      <c r="B4" s="2"/>
      <c r="C4" s="2"/>
      <c r="D4" s="2"/>
      <c r="E4" s="3" t="s">
        <v>32</v>
      </c>
      <c r="F4" s="51" t="s">
        <v>33</v>
      </c>
    </row>
    <row r="5" spans="1:6" ht="39.75" customHeight="1">
      <c r="A5" s="4" t="s">
        <v>62</v>
      </c>
      <c r="B5" s="4" t="s">
        <v>60</v>
      </c>
      <c r="C5" s="4" t="s">
        <v>61</v>
      </c>
      <c r="D5" s="4" t="s">
        <v>34</v>
      </c>
      <c r="E5" s="4" t="s">
        <v>60</v>
      </c>
      <c r="F5" s="4" t="s">
        <v>61</v>
      </c>
    </row>
    <row r="6" spans="1:6" ht="24" customHeight="1">
      <c r="A6" s="66" t="s">
        <v>133</v>
      </c>
      <c r="B6" s="8"/>
      <c r="C6" s="8"/>
      <c r="D6" s="6" t="s">
        <v>126</v>
      </c>
      <c r="E6" s="8"/>
      <c r="F6" s="8"/>
    </row>
    <row r="7" spans="1:6" ht="24" customHeight="1">
      <c r="A7" s="67" t="s">
        <v>134</v>
      </c>
      <c r="B7" s="8"/>
      <c r="C7" s="8"/>
      <c r="D7" s="6" t="s">
        <v>155</v>
      </c>
      <c r="E7" s="8"/>
      <c r="F7" s="8"/>
    </row>
    <row r="8" spans="1:6" ht="24" customHeight="1">
      <c r="A8" s="6" t="s">
        <v>125</v>
      </c>
      <c r="B8" s="8"/>
      <c r="C8" s="8"/>
      <c r="D8" s="6" t="s">
        <v>156</v>
      </c>
      <c r="E8" s="8"/>
      <c r="F8" s="8"/>
    </row>
    <row r="9" spans="1:6" ht="24" customHeight="1">
      <c r="A9" s="6" t="s">
        <v>135</v>
      </c>
      <c r="B9" s="8"/>
      <c r="C9" s="8"/>
      <c r="D9" s="6" t="s">
        <v>136</v>
      </c>
      <c r="E9" s="8"/>
      <c r="F9" s="8"/>
    </row>
    <row r="10" spans="1:6" ht="24" customHeight="1">
      <c r="A10" s="12" t="s">
        <v>137</v>
      </c>
      <c r="B10" s="11"/>
      <c r="C10" s="11"/>
      <c r="D10" s="4" t="s">
        <v>70</v>
      </c>
      <c r="E10" s="68" t="s">
        <v>70</v>
      </c>
      <c r="F10" s="68" t="s">
        <v>70</v>
      </c>
    </row>
    <row r="11" spans="1:6" ht="24" customHeight="1">
      <c r="A11" s="65" t="s">
        <v>71</v>
      </c>
      <c r="B11" s="60"/>
      <c r="C11" s="60"/>
      <c r="D11" s="6" t="s">
        <v>138</v>
      </c>
      <c r="E11" s="8"/>
      <c r="F11" s="8"/>
    </row>
    <row r="12" spans="1:6" ht="24" customHeight="1">
      <c r="A12" s="6" t="s">
        <v>73</v>
      </c>
      <c r="B12" s="8"/>
      <c r="C12" s="8"/>
      <c r="D12" s="6" t="s">
        <v>139</v>
      </c>
      <c r="E12" s="8"/>
      <c r="F12" s="8"/>
    </row>
    <row r="13" spans="1:6" ht="24" customHeight="1">
      <c r="A13" s="6" t="s">
        <v>75</v>
      </c>
      <c r="B13" s="25">
        <v>0</v>
      </c>
      <c r="C13" s="25">
        <v>0</v>
      </c>
      <c r="D13" s="6" t="s">
        <v>140</v>
      </c>
      <c r="E13" s="53">
        <v>0</v>
      </c>
      <c r="F13" s="53">
        <v>0</v>
      </c>
    </row>
    <row r="14" spans="1:6" ht="24" customHeight="1">
      <c r="A14" s="6" t="s">
        <v>77</v>
      </c>
      <c r="B14" s="8"/>
      <c r="C14" s="8"/>
      <c r="D14" s="6" t="s">
        <v>141</v>
      </c>
      <c r="E14" s="54"/>
      <c r="F14" s="54"/>
    </row>
    <row r="15" spans="1:6" ht="24" customHeight="1">
      <c r="A15" s="6" t="s">
        <v>79</v>
      </c>
      <c r="B15" s="8"/>
      <c r="C15" s="8"/>
      <c r="D15" s="6" t="s">
        <v>142</v>
      </c>
      <c r="E15" s="54"/>
      <c r="F15" s="54"/>
    </row>
    <row r="16" spans="1:6" ht="24" customHeight="1">
      <c r="A16" s="6" t="s">
        <v>81</v>
      </c>
      <c r="B16" s="25">
        <v>0</v>
      </c>
      <c r="C16" s="25">
        <v>0</v>
      </c>
      <c r="D16" s="6" t="s">
        <v>143</v>
      </c>
      <c r="E16" s="53">
        <v>0</v>
      </c>
      <c r="F16" s="53">
        <v>0</v>
      </c>
    </row>
    <row r="17" spans="1:6" ht="24" customHeight="1">
      <c r="A17" s="4" t="s">
        <v>70</v>
      </c>
      <c r="B17" s="4" t="s">
        <v>70</v>
      </c>
      <c r="C17" s="4" t="s">
        <v>70</v>
      </c>
      <c r="D17" s="6" t="s">
        <v>144</v>
      </c>
      <c r="E17" s="53">
        <v>0</v>
      </c>
      <c r="F17" s="53">
        <v>0</v>
      </c>
    </row>
    <row r="18" spans="1:6" ht="24" customHeight="1">
      <c r="A18" s="6" t="s">
        <v>84</v>
      </c>
      <c r="B18" s="8"/>
      <c r="C18" s="25">
        <v>0</v>
      </c>
      <c r="D18" s="6" t="s">
        <v>145</v>
      </c>
      <c r="E18" s="53">
        <v>0</v>
      </c>
      <c r="F18" s="53">
        <v>0</v>
      </c>
    </row>
    <row r="19" spans="1:6" ht="24" customHeight="1">
      <c r="A19" s="4" t="s">
        <v>86</v>
      </c>
      <c r="B19" s="25">
        <v>0</v>
      </c>
      <c r="C19" s="25">
        <v>0</v>
      </c>
      <c r="D19" s="5" t="s">
        <v>86</v>
      </c>
      <c r="E19" s="53">
        <v>0</v>
      </c>
      <c r="F19" s="53">
        <v>0</v>
      </c>
    </row>
    <row r="20" spans="1:6" ht="15.75" customHeight="1">
      <c r="A20" s="20"/>
      <c r="B20" s="20"/>
      <c r="C20" s="20"/>
      <c r="D20" s="20"/>
      <c r="E20" s="20"/>
      <c r="F20" s="21" t="s">
        <v>157</v>
      </c>
    </row>
  </sheetData>
  <mergeCells count="2">
    <mergeCell ref="A2:F2"/>
    <mergeCell ref="E3:F3"/>
  </mergeCells>
  <phoneticPr fontId="13" type="noConversion"/>
  <pageMargins left="0.75" right="0.75" top="0.98" bottom="0.98" header="0.51" footer="0.51"/>
  <pageSetup paperSize="9" orientation="portrait" errors="blank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预算目录</vt:lpstr>
      <vt:lpstr>预算总表</vt:lpstr>
      <vt:lpstr>企业养老收支表</vt:lpstr>
      <vt:lpstr>机关事业养老收支表</vt:lpstr>
      <vt:lpstr>城乡居民基本养老保险</vt:lpstr>
      <vt:lpstr>医疗收支表</vt:lpstr>
      <vt:lpstr>城乡居民基本医疗</vt:lpstr>
      <vt:lpstr>新型农村合作医疗</vt:lpstr>
      <vt:lpstr>城镇居民基本医疗</vt:lpstr>
      <vt:lpstr>工伤收支表</vt:lpstr>
      <vt:lpstr>失业收支表</vt:lpstr>
      <vt:lpstr>生育收支表</vt:lpstr>
      <vt:lpstr>基本养老基础资料表</vt:lpstr>
      <vt:lpstr>基本医疗基础资料表</vt:lpstr>
      <vt:lpstr>失业工伤生育基础资料表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i</cp:lastModifiedBy>
  <cp:revision/>
  <cp:lastPrinted>2015-10-19T06:29:58Z</cp:lastPrinted>
  <dcterms:created xsi:type="dcterms:W3CDTF">2015-10-15T02:01:52Z</dcterms:created>
  <dcterms:modified xsi:type="dcterms:W3CDTF">2016-01-19T06:00:28Z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